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015" windowHeight="7680" tabRatio="713" activeTab="0"/>
  </bookViews>
  <sheets>
    <sheet name="Con.Inc.Stat" sheetId="1" r:id="rId1"/>
    <sheet name="Con.Comp.Inc" sheetId="2" r:id="rId2"/>
    <sheet name="Con.Fin.Position" sheetId="3" r:id="rId3"/>
    <sheet name="Con.Stat.Equity" sheetId="4" r:id="rId4"/>
    <sheet name="Con.Cash Flows" sheetId="5" r:id="rId5"/>
    <sheet name="Notes" sheetId="6" r:id="rId6"/>
  </sheets>
  <externalReferences>
    <externalReference r:id="rId9"/>
    <externalReference r:id="rId10"/>
    <externalReference r:id="rId11"/>
    <externalReference r:id="rId12"/>
    <externalReference r:id="rId13"/>
    <externalReference r:id="rId14"/>
  </externalReferences>
  <definedNames>
    <definedName name="CONSO">#REF!</definedName>
    <definedName name="OI1" localSheetId="2">#REF!</definedName>
    <definedName name="OI1">#REF!</definedName>
    <definedName name="OI2004" localSheetId="2">#REF!</definedName>
    <definedName name="OI2004">#REF!</definedName>
    <definedName name="print">#REF!</definedName>
    <definedName name="_xlnm.Print_Area" localSheetId="4">'Con.Cash Flows'!$A$1:$J$63</definedName>
    <definedName name="_xlnm.Print_Area" localSheetId="1">'Con.Comp.Inc'!$A$1:$K$76</definedName>
    <definedName name="_xlnm.Print_Area" localSheetId="2">'Con.Fin.Position'!$A$1:$F$72</definedName>
    <definedName name="_xlnm.Print_Area" localSheetId="0">'Con.Inc.Stat'!$A$1:$J$77</definedName>
    <definedName name="_xlnm.Print_Area" localSheetId="3">'Con.Stat.Equity'!$A$1:$L$67</definedName>
    <definedName name="_xlnm.Print_Area" localSheetId="5">'Notes'!$A$1:$J$354</definedName>
    <definedName name="Print_Area_MI">#REF!</definedName>
    <definedName name="_xlnm.Print_Titles" localSheetId="5">'Notes'!$1:$6</definedName>
    <definedName name="print1">#REF!</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<sst xmlns="http://schemas.openxmlformats.org/spreadsheetml/2006/main" count="529" uniqueCount="394">
  <si>
    <t xml:space="preserve">UNAUDITED CONDENSED CONSOLIDATED INCOME STATEMENTS </t>
  </si>
  <si>
    <t>FOR THE QUARTER ENDED 30 SEPTEMBER 2010</t>
  </si>
  <si>
    <t>INDIVIDUAL QUARTER</t>
  </si>
  <si>
    <t>CUMULATIVE QUARTER</t>
  </si>
  <si>
    <t>CURRENT</t>
  </si>
  <si>
    <t>PRECEDING YEAR</t>
  </si>
  <si>
    <t>YEAR</t>
  </si>
  <si>
    <t>CORRESPONDING</t>
  </si>
  <si>
    <t>QUARTER</t>
  </si>
  <si>
    <t>TO DATE</t>
  </si>
  <si>
    <t>PERIOD</t>
  </si>
  <si>
    <t>30/09/2010</t>
  </si>
  <si>
    <t>30/09/2009</t>
  </si>
  <si>
    <t>RM '000</t>
  </si>
  <si>
    <t>Revenue</t>
  </si>
  <si>
    <t>Operating expenses</t>
  </si>
  <si>
    <t>Other operating income</t>
  </si>
  <si>
    <t>Finance costs</t>
  </si>
  <si>
    <t>Share of profit of associate</t>
  </si>
  <si>
    <t>Profit before taxation</t>
  </si>
  <si>
    <t>Taxation</t>
  </si>
  <si>
    <t>Net profit for the period</t>
  </si>
  <si>
    <t>Attributable to :</t>
  </si>
  <si>
    <t>Equity holders of the parent</t>
  </si>
  <si>
    <t>Minority interest</t>
  </si>
  <si>
    <t>Earnings per share (sen) :</t>
  </si>
  <si>
    <t xml:space="preserve">(a) </t>
  </si>
  <si>
    <t>Basic</t>
  </si>
  <si>
    <t xml:space="preserve">(b) </t>
  </si>
  <si>
    <t xml:space="preserve">Diluted </t>
  </si>
  <si>
    <t>N/A</t>
  </si>
  <si>
    <t>(The Condensed Consolidated Income Statements should be read in conjunction with the Audited Financial Statements</t>
  </si>
  <si>
    <t xml:space="preserve"> for the year ended 31 December 2009)</t>
  </si>
  <si>
    <t>UNAUDITED CONDENSED CONSOLIDATED STATEMENTS OF COMPREHENSIVE INCOME</t>
  </si>
  <si>
    <t>Other comprehensive income</t>
  </si>
  <si>
    <t>Exchange differences on translation of</t>
  </si>
  <si>
    <t>foreign operations</t>
  </si>
  <si>
    <t xml:space="preserve">Fair value adjustment of available-for-sale </t>
  </si>
  <si>
    <t>financial assets</t>
  </si>
  <si>
    <t xml:space="preserve">Reclassification adjustment for gain included in </t>
  </si>
  <si>
    <t>profit or loss of available-for-sale financial assets</t>
  </si>
  <si>
    <t>Other comprehensive income for the period</t>
  </si>
  <si>
    <t>Total comprehensive income for the period</t>
  </si>
  <si>
    <t xml:space="preserve">(The Condensed Consolidated Statements of Comprehensive Income should be read in conjunction with the Audited Financial </t>
  </si>
  <si>
    <t xml:space="preserve"> Statements for the year ended 31 December 2009)</t>
  </si>
  <si>
    <t xml:space="preserve">UNAUDITED CONDENSED CONSOLIDATED STATEMENTS OF FINANCIAL POSITION </t>
  </si>
  <si>
    <t>AS AT 30 SEPTEMBER 2010</t>
  </si>
  <si>
    <t>AS AT</t>
  </si>
  <si>
    <t>31/12/2009</t>
  </si>
  <si>
    <t>(Restated)</t>
  </si>
  <si>
    <t>Non-Current Assets</t>
  </si>
  <si>
    <t>Property, Plant and Equipment</t>
  </si>
  <si>
    <t xml:space="preserve">Investment Properties </t>
  </si>
  <si>
    <t>Associate</t>
  </si>
  <si>
    <t>Other Financial Assets</t>
  </si>
  <si>
    <t>Investments in Club Memberships</t>
  </si>
  <si>
    <t xml:space="preserve">Property Development </t>
  </si>
  <si>
    <t>Deferred Tax Assets</t>
  </si>
  <si>
    <t>Current Assets</t>
  </si>
  <si>
    <t>Property Development</t>
  </si>
  <si>
    <t>Assets Held for Sale</t>
  </si>
  <si>
    <t>Inventories</t>
  </si>
  <si>
    <t>Trade and Other Receivables</t>
  </si>
  <si>
    <t>Prepayments</t>
  </si>
  <si>
    <t>Tax Recoverable</t>
  </si>
  <si>
    <t>Cash and Cash Equivalents</t>
  </si>
  <si>
    <t>Current Liabilities</t>
  </si>
  <si>
    <t>Trade and Other Payables</t>
  </si>
  <si>
    <t>Loans and Borrowings</t>
  </si>
  <si>
    <t>Other Financial Liabilities</t>
  </si>
  <si>
    <t>Tax Payable</t>
  </si>
  <si>
    <t>Other Liabilities</t>
  </si>
  <si>
    <t xml:space="preserve">Net Current Assets </t>
  </si>
  <si>
    <t>Non-Current Liabilities</t>
  </si>
  <si>
    <t>Deferred Tax Liabilities</t>
  </si>
  <si>
    <t>Net Assets</t>
  </si>
  <si>
    <t>Financed By:-</t>
  </si>
  <si>
    <t>Share Capital</t>
  </si>
  <si>
    <t>Reserves</t>
  </si>
  <si>
    <t>Shareholders' Equity</t>
  </si>
  <si>
    <t xml:space="preserve">  </t>
  </si>
  <si>
    <t>Net Assets per Share (sen)</t>
  </si>
  <si>
    <t xml:space="preserve">(The Condensed Consolidated Statements of Financial Position should be read in conjunction with the Audited Financial </t>
  </si>
  <si>
    <t xml:space="preserve">UNAUDITED CONDENSED CONSOLIDATED STATEMENTS OF CHANGES IN EQUITY </t>
  </si>
  <si>
    <t>Non-Distributable</t>
  </si>
  <si>
    <t>Distributable</t>
  </si>
  <si>
    <t>Capital</t>
  </si>
  <si>
    <t>Exchange</t>
  </si>
  <si>
    <t>Share</t>
  </si>
  <si>
    <t>Treasury</t>
  </si>
  <si>
    <t>Revaluation</t>
  </si>
  <si>
    <t xml:space="preserve"> redemption</t>
  </si>
  <si>
    <t xml:space="preserve">Fair value </t>
  </si>
  <si>
    <t>fluctuation</t>
  </si>
  <si>
    <t xml:space="preserve">Retained </t>
  </si>
  <si>
    <t>capital</t>
  </si>
  <si>
    <t>shares</t>
  </si>
  <si>
    <t>surplus</t>
  </si>
  <si>
    <t>reserve</t>
  </si>
  <si>
    <t>profits</t>
  </si>
  <si>
    <t>Total</t>
  </si>
  <si>
    <t xml:space="preserve">RM '000 </t>
  </si>
  <si>
    <t>At 01/01/2010</t>
  </si>
  <si>
    <t>- As previously reported</t>
  </si>
  <si>
    <t xml:space="preserve">- Effect of adopting Amendment to </t>
  </si>
  <si>
    <t xml:space="preserve">  FRS117</t>
  </si>
  <si>
    <t>- As restated</t>
  </si>
  <si>
    <t>- Effect of adopting FRS 139</t>
  </si>
  <si>
    <t>- As adjusted</t>
  </si>
  <si>
    <t>Cancellation of treasury shares</t>
  </si>
  <si>
    <t>Purchase of own shares</t>
  </si>
  <si>
    <t xml:space="preserve">Transfer of revaluation surplus upon </t>
  </si>
  <si>
    <t>disposal of revalued asset</t>
  </si>
  <si>
    <t>Total comprehensive income</t>
  </si>
  <si>
    <t>for the period</t>
  </si>
  <si>
    <t>Dividends</t>
  </si>
  <si>
    <t>At 30/09/2010</t>
  </si>
  <si>
    <t>At 01/01/2009</t>
  </si>
  <si>
    <t>At 30/09/2009</t>
  </si>
  <si>
    <t>(The Condensed Consolidated Statements of Changes in Equity should be read in conjunction with the Audited Financial</t>
  </si>
  <si>
    <t xml:space="preserve">  Statements for the year ended 31 December 2009)</t>
  </si>
  <si>
    <t>UNAUDITED CONDENSED CONSOLIDATED STATEMENTS OF CASH FLOWS</t>
  </si>
  <si>
    <t xml:space="preserve">CURRENT </t>
  </si>
  <si>
    <t>Operating Activities</t>
  </si>
  <si>
    <t>Net Profit Before Tax</t>
  </si>
  <si>
    <t>Adjustments for:</t>
  </si>
  <si>
    <t>Non cash items</t>
  </si>
  <si>
    <t>Non operating items (which are investing / financing activities)</t>
  </si>
  <si>
    <t>Operating profit before working capital changes</t>
  </si>
  <si>
    <t>Net changes in working capital :</t>
  </si>
  <si>
    <t>Current assets</t>
  </si>
  <si>
    <t>Current liabilities</t>
  </si>
  <si>
    <t>Net cash flow from operations</t>
  </si>
  <si>
    <t>Interest paid</t>
  </si>
  <si>
    <t>Tax paid</t>
  </si>
  <si>
    <t>Tax refund</t>
  </si>
  <si>
    <t>Net cash flow from operating activities</t>
  </si>
  <si>
    <t>Investing Activities</t>
  </si>
  <si>
    <t>Dividend received</t>
  </si>
  <si>
    <t>Others</t>
  </si>
  <si>
    <t>Net cash flow (used in) / from investing activities</t>
  </si>
  <si>
    <t>Financing Activities</t>
  </si>
  <si>
    <t>Dividend paid</t>
  </si>
  <si>
    <t>Bank borrowings</t>
  </si>
  <si>
    <t>Net cash flow used in financing activities</t>
  </si>
  <si>
    <t>Effect of exchange rate changes</t>
  </si>
  <si>
    <t>Net decrease in cash and cash equivalents</t>
  </si>
  <si>
    <t>Cash and cash equivalents at beginning of the period</t>
  </si>
  <si>
    <t>Cash and cash equivalents at end of the period</t>
  </si>
  <si>
    <t xml:space="preserve">(The Condensed Consolidated Statements of Cash Flows should be read in conjunction with the Audited </t>
  </si>
  <si>
    <t>Financial Statements for the year ended 31 December 2009)</t>
  </si>
  <si>
    <t>NOTES TO THE UNAUDITED FINANCIAL STATEMENTS</t>
  </si>
  <si>
    <t>1.</t>
  </si>
  <si>
    <t>Basis of Preparation</t>
  </si>
  <si>
    <t>Standard/Interpretation</t>
  </si>
  <si>
    <t>Effective for financial periods beginning on or after</t>
  </si>
  <si>
    <t>FRS 8</t>
  </si>
  <si>
    <t>Operating Segments</t>
  </si>
  <si>
    <t>1 July 2009</t>
  </si>
  <si>
    <t>FRS 4</t>
  </si>
  <si>
    <t>Insurance Contracts</t>
  </si>
  <si>
    <t>1 January 2010</t>
  </si>
  <si>
    <t>FRS 7</t>
  </si>
  <si>
    <t>Financial Instruments: Disclosures</t>
  </si>
  <si>
    <t>FRS 101</t>
  </si>
  <si>
    <t>Presentation of Financial Statements (revised in 2009)</t>
  </si>
  <si>
    <t>FRS 123</t>
  </si>
  <si>
    <t>Borrowing Costs</t>
  </si>
  <si>
    <t>FRS 139</t>
  </si>
  <si>
    <t>Financial Instruments: Recognition and Measurement</t>
  </si>
  <si>
    <t>Subsidiary, Jointly Controlled Entity or Associate</t>
  </si>
  <si>
    <t>Derivatives</t>
  </si>
  <si>
    <t>(2009)"</t>
  </si>
  <si>
    <t>Requirements and their Interaction</t>
  </si>
  <si>
    <t xml:space="preserve">The above FRSs, amendments to FRSs and IC Interpretations are not expected to have any material impact on the financial statements of the Group except for the followings: </t>
  </si>
  <si>
    <t>Table 1</t>
  </si>
  <si>
    <t xml:space="preserve">Effect of </t>
  </si>
  <si>
    <t>Adopting</t>
  </si>
  <si>
    <t>Amendment</t>
  </si>
  <si>
    <t>Effect of</t>
  </si>
  <si>
    <t xml:space="preserve">Previously </t>
  </si>
  <si>
    <t>to</t>
  </si>
  <si>
    <t>01/01/2010</t>
  </si>
  <si>
    <t>Stated</t>
  </si>
  <si>
    <t>FRS 117</t>
  </si>
  <si>
    <t>As Restated</t>
  </si>
  <si>
    <t>As Adjusted</t>
  </si>
  <si>
    <t>RM'000</t>
  </si>
  <si>
    <t>Property, plant and equipment</t>
  </si>
  <si>
    <t>Prepaid lease payments</t>
  </si>
  <si>
    <t>Deferred tax assets</t>
  </si>
  <si>
    <t>Deferred tax liabilities</t>
  </si>
  <si>
    <t>Revaluation surplus</t>
  </si>
  <si>
    <t>Other financial assets</t>
  </si>
  <si>
    <t>Retained profits</t>
  </si>
  <si>
    <t>2.</t>
  </si>
  <si>
    <t>Audit Report</t>
  </si>
  <si>
    <t>The preceding annual financial statements of the Group were reported on without any qualification.</t>
  </si>
  <si>
    <t>3.</t>
  </si>
  <si>
    <t>Seasonal or Cyclical Factors</t>
  </si>
  <si>
    <t>The business operations of the Group were not materially affected by any seasonal or cyclical factors.</t>
  </si>
  <si>
    <t>4.</t>
  </si>
  <si>
    <t>Unusual Items</t>
  </si>
  <si>
    <t>There were no unusual items affecting assets, liabilities, equity, net income or cash flows during the period ended 30 September 2010.</t>
  </si>
  <si>
    <t>5.</t>
  </si>
  <si>
    <t xml:space="preserve">Changes in Estimates </t>
  </si>
  <si>
    <t>There were no changes in the estimates of amounts reported in prior financial years that have a material effect in the current interim period.</t>
  </si>
  <si>
    <t>6.</t>
  </si>
  <si>
    <t>Debt and Equity Securities</t>
  </si>
  <si>
    <t>7.</t>
  </si>
  <si>
    <t>Dividend</t>
  </si>
  <si>
    <t>8.</t>
  </si>
  <si>
    <t>Segmental Reporting</t>
  </si>
  <si>
    <t>Manufacture</t>
  </si>
  <si>
    <t>Sales of</t>
  </si>
  <si>
    <t>Unallocated</t>
  </si>
  <si>
    <t xml:space="preserve">of Printed </t>
  </si>
  <si>
    <t>Property</t>
  </si>
  <si>
    <t>Electrical</t>
  </si>
  <si>
    <t>Cultivation of</t>
  </si>
  <si>
    <t>Non-Operating</t>
  </si>
  <si>
    <t>Analysis by activity</t>
  </si>
  <si>
    <t>Circuit Boards</t>
  </si>
  <si>
    <t>Development</t>
  </si>
  <si>
    <t>Appliances</t>
  </si>
  <si>
    <t>Oil Palm</t>
  </si>
  <si>
    <t>Segments</t>
  </si>
  <si>
    <t>Group</t>
  </si>
  <si>
    <t xml:space="preserve">   Total revenue</t>
  </si>
  <si>
    <t xml:space="preserve">   Intersegment revenue</t>
  </si>
  <si>
    <t xml:space="preserve">   External revenue</t>
  </si>
  <si>
    <t>Results</t>
  </si>
  <si>
    <t xml:space="preserve">   Segment results </t>
  </si>
  <si>
    <t xml:space="preserve">   Interest income</t>
  </si>
  <si>
    <t xml:space="preserve">   Finance costs</t>
  </si>
  <si>
    <t xml:space="preserve">   Share of profit of </t>
  </si>
  <si>
    <t xml:space="preserve">   associate </t>
  </si>
  <si>
    <t xml:space="preserve">   Profit before taxation</t>
  </si>
  <si>
    <t xml:space="preserve">   Taxation</t>
  </si>
  <si>
    <t xml:space="preserve">   Net profit for the period</t>
  </si>
  <si>
    <t>Assets</t>
  </si>
  <si>
    <t xml:space="preserve">   Segment assets </t>
  </si>
  <si>
    <t xml:space="preserve">   Associate</t>
  </si>
  <si>
    <t xml:space="preserve">   Income tax assets</t>
  </si>
  <si>
    <t xml:space="preserve">  Total assets</t>
  </si>
  <si>
    <t>9.</t>
  </si>
  <si>
    <t xml:space="preserve">Valuations </t>
  </si>
  <si>
    <t>The valuations of land and buildings have been brought forward without any amendment from the previous annual financial statements.</t>
  </si>
  <si>
    <t>10.</t>
  </si>
  <si>
    <t xml:space="preserve">Subsequent Material Events </t>
  </si>
  <si>
    <t>There were no material events subsequent to the end of the financial period that have not been reflected in the financial statements.</t>
  </si>
  <si>
    <t>11.</t>
  </si>
  <si>
    <t>Changes in the Composition of the Group</t>
  </si>
  <si>
    <t>There were no changes in the composition of the Group during the interim period under review other than:</t>
  </si>
  <si>
    <t>12.</t>
  </si>
  <si>
    <t xml:space="preserve">Contingent Liabilities or Contingent Assets </t>
  </si>
  <si>
    <t>The Group has no contingent liabilities and contingent assets as at the end of the current quarter or last annual balance sheet date.</t>
  </si>
  <si>
    <t>13.</t>
  </si>
  <si>
    <t>Review of the Performance</t>
  </si>
  <si>
    <t>14.</t>
  </si>
  <si>
    <t>Material Changes in the Quarterly Results Compared to the Results of the Preceding Quarter</t>
  </si>
  <si>
    <t xml:space="preserve">As compared to the preceding quarter, the Group posted a lower profit before taxation of RM 10.8 million (Q2'10: RM 11.2 million) in line with 2.9% slide in revenue to RM 80.0 million (Q2'10: RM 82.4 million). </t>
  </si>
  <si>
    <t>15.</t>
  </si>
  <si>
    <t xml:space="preserve">Current Year Prospects </t>
  </si>
  <si>
    <t>16.</t>
  </si>
  <si>
    <t>Variance from Profit Forecast and Profit Guarantee</t>
  </si>
  <si>
    <t>The Group has not provided any profit forecast or profit guarantee in a public document.</t>
  </si>
  <si>
    <t>17.</t>
  </si>
  <si>
    <t>Taxation comprises :</t>
  </si>
  <si>
    <t>Current</t>
  </si>
  <si>
    <t xml:space="preserve">Current </t>
  </si>
  <si>
    <t xml:space="preserve">Year </t>
  </si>
  <si>
    <t>Year</t>
  </si>
  <si>
    <t>Quarter</t>
  </si>
  <si>
    <t>To date</t>
  </si>
  <si>
    <t>Income tax</t>
  </si>
  <si>
    <t>Deferred tax</t>
  </si>
  <si>
    <t>The Group's effective tax rates differ from the statutory tax rate mainly because :</t>
  </si>
  <si>
    <t>(i)  certain income and expenses which are not taxable and allowable;</t>
  </si>
  <si>
    <t>(ii)  the utilisation of reinvestment allowances by certain subsidiary company; and</t>
  </si>
  <si>
    <t>(iii) different tax rates in other countries.</t>
  </si>
  <si>
    <t>18.</t>
  </si>
  <si>
    <t>Profits/(Losses) on Sale of Unquoted Investments and / or Properties</t>
  </si>
  <si>
    <t>There were no sale of unquoted investments and / or properties for the current quarter and financial year to date.</t>
  </si>
  <si>
    <t>19.</t>
  </si>
  <si>
    <t>Purchase or Disposal of Quoted Securities</t>
  </si>
  <si>
    <t xml:space="preserve">(a) Purchase or disposal </t>
  </si>
  <si>
    <t>Current
Year
Quarter
30/09/2010
RM '000</t>
  </si>
  <si>
    <t>Current 
Year
To Date
30/09/2010
RM '000</t>
  </si>
  <si>
    <t>(i)</t>
  </si>
  <si>
    <t>Total purchase consideration</t>
  </si>
  <si>
    <t>(ii)</t>
  </si>
  <si>
    <t>Total sale proceeds</t>
  </si>
  <si>
    <t>(iii)</t>
  </si>
  <si>
    <t>Reclassification adjustment to profit or loss</t>
  </si>
  <si>
    <t>(iv)</t>
  </si>
  <si>
    <t>Total profit/(loss) on disposal</t>
  </si>
  <si>
    <t>(b) Investments in quoted securities as at 30 September 2010</t>
  </si>
  <si>
    <t>Total investments at cost</t>
  </si>
  <si>
    <t>Total investments at carrying value/book value</t>
  </si>
  <si>
    <t>Total investments at market value at 30 September 2010</t>
  </si>
  <si>
    <t>20.</t>
  </si>
  <si>
    <t>Status of Corporate Proposals</t>
  </si>
  <si>
    <t>There were no corporate proposals as at the date of this announcement.</t>
  </si>
  <si>
    <t>21.</t>
  </si>
  <si>
    <t>Group Borrowings and Debt Securities</t>
  </si>
  <si>
    <t>Group borrowings and debt securities as at 30 September 2010</t>
  </si>
  <si>
    <t>Secured</t>
  </si>
  <si>
    <t>Unsecured</t>
  </si>
  <si>
    <t>(a)</t>
  </si>
  <si>
    <t xml:space="preserve">Total </t>
  </si>
  <si>
    <t>Short term</t>
  </si>
  <si>
    <t>Long term</t>
  </si>
  <si>
    <t>(b)</t>
  </si>
  <si>
    <t>Ringgit Malaysia</t>
  </si>
  <si>
    <t xml:space="preserve">Foreign currency (USD1,325,433) </t>
  </si>
  <si>
    <t>(c)</t>
  </si>
  <si>
    <t>22.</t>
  </si>
  <si>
    <t>Financial Instruments</t>
  </si>
  <si>
    <t>a) Derivatives</t>
  </si>
  <si>
    <t>The Group has entered into forward exchange contracts to hedge its foreign currency payables from exposure to the fluctuations in foreign exchange rates.</t>
  </si>
  <si>
    <t>The details of forward exchange contracts as at 30 September 2010 are as follows:</t>
  </si>
  <si>
    <t>Forward Exchange Contract</t>
  </si>
  <si>
    <t>Contract Value
RM'000</t>
  </si>
  <si>
    <t>Fair Value 
RM'000</t>
  </si>
  <si>
    <t>US Dollar</t>
  </si>
  <si>
    <t>- Less than 1 year</t>
  </si>
  <si>
    <t xml:space="preserve"> </t>
  </si>
  <si>
    <t>Credit, Market and Liquidity Risks</t>
  </si>
  <si>
    <t>The Group is not exposed to any significant credit, market and liquidity risks in respect of the above forward exchange contracts.</t>
  </si>
  <si>
    <t>Related Accounting Policy</t>
  </si>
  <si>
    <t>Upon the adoption of FRS139, forward exchange contracts are recognised at fair value and the changes in fair value are recognised in income statement.</t>
  </si>
  <si>
    <t>b) Gains/(Losses) arising from Fair Value Changes of Financial Liabilities</t>
  </si>
  <si>
    <t>The gains/(losses) arising from fair value changes of financial liabilities for the current quarter and financial year to date are as follows :</t>
  </si>
  <si>
    <t>Type</t>
  </si>
  <si>
    <t xml:space="preserve">Current Year </t>
  </si>
  <si>
    <t xml:space="preserve">Basis of Fair Value </t>
  </si>
  <si>
    <t>Reason for Gains/(Losses)</t>
  </si>
  <si>
    <t>To Date</t>
  </si>
  <si>
    <t>Measurement</t>
  </si>
  <si>
    <t>Gain/(Losses)</t>
  </si>
  <si>
    <t xml:space="preserve">Forward </t>
  </si>
  <si>
    <t>Prevailing market rates</t>
  </si>
  <si>
    <t>Unfavourable fluctuation in</t>
  </si>
  <si>
    <t xml:space="preserve">Exchange </t>
  </si>
  <si>
    <t xml:space="preserve"> foreign currencies</t>
  </si>
  <si>
    <t>Contracts</t>
  </si>
  <si>
    <t>23.</t>
  </si>
  <si>
    <t>Material Litigation</t>
  </si>
  <si>
    <t>The Group is not engaged in any material litigation as at to date.</t>
  </si>
  <si>
    <t>24.</t>
  </si>
  <si>
    <t>Earnings Per Share</t>
  </si>
  <si>
    <t>Net profit attributable to shareholders for the period (RM '000)</t>
  </si>
  <si>
    <t>Number of ordinary shares in issue at the beginning of the period ('000)</t>
  </si>
  <si>
    <t>Effect of shares purchased ('000)</t>
  </si>
  <si>
    <t xml:space="preserve">Weighted average number of ordinary shares in issue ('000) </t>
  </si>
  <si>
    <t>Basic earnings per share (sen)</t>
  </si>
  <si>
    <t>Diluted earnings per share are not presented as there are no dilutive potential ordinary shares in the current financial quarter and financial year to date.</t>
  </si>
  <si>
    <t>25.</t>
  </si>
  <si>
    <t>Authorisation for Issue</t>
  </si>
  <si>
    <t>The Board of Directors authorised the issue of this unaudited interim financial report on 29 November 2010.</t>
  </si>
  <si>
    <r>
      <t>GUH HOLDINGS BERHAD</t>
    </r>
    <r>
      <rPr>
        <sz val="11"/>
        <rFont val="Arial"/>
        <family val="2"/>
      </rPr>
      <t xml:space="preserve"> (Company No. 4104-W)</t>
    </r>
  </si>
  <si>
    <r>
      <t>GUH HOLDINGS BERHAD</t>
    </r>
    <r>
      <rPr>
        <sz val="16"/>
        <rFont val="Arial"/>
        <family val="2"/>
      </rPr>
      <t xml:space="preserve"> (Company No. 4104-W)</t>
    </r>
  </si>
  <si>
    <r>
      <t>Amendments to FRS 1</t>
    </r>
    <r>
      <rPr>
        <i/>
        <sz val="14"/>
        <rFont val="Arial"/>
        <family val="2"/>
      </rPr>
      <t xml:space="preserve"> First-time Adoption of Financial Reporting Standards</t>
    </r>
    <r>
      <rPr>
        <sz val="14"/>
        <rFont val="Arial"/>
        <family val="2"/>
      </rPr>
      <t xml:space="preserve"> and FRS </t>
    </r>
  </si>
  <si>
    <r>
      <t xml:space="preserve">127 </t>
    </r>
    <r>
      <rPr>
        <i/>
        <sz val="14"/>
        <rFont val="Arial"/>
        <family val="2"/>
      </rPr>
      <t xml:space="preserve">Consolidated and Separate Financial Statements: Cost of an Investment in a </t>
    </r>
  </si>
  <si>
    <r>
      <t xml:space="preserve">Amendments to FRS 2 </t>
    </r>
    <r>
      <rPr>
        <i/>
        <sz val="14"/>
        <rFont val="Arial"/>
        <family val="2"/>
      </rPr>
      <t xml:space="preserve">Share-based Payment: Vesting Conditions and Cancellations </t>
    </r>
  </si>
  <si>
    <r>
      <t xml:space="preserve">Amendments to FRS 132 </t>
    </r>
    <r>
      <rPr>
        <i/>
        <sz val="14"/>
        <rFont val="Arial"/>
        <family val="2"/>
      </rPr>
      <t>Financial Instruments: Presentation</t>
    </r>
  </si>
  <si>
    <r>
      <t xml:space="preserve">Amendments to FRS 139 </t>
    </r>
    <r>
      <rPr>
        <i/>
        <sz val="14"/>
        <rFont val="Arial"/>
        <family val="2"/>
      </rPr>
      <t>Financial Instruments: Recognition and Measurement</t>
    </r>
    <r>
      <rPr>
        <sz val="14"/>
        <rFont val="Arial"/>
        <family val="2"/>
      </rPr>
      <t>, FRS 7</t>
    </r>
  </si>
  <si>
    <r>
      <t>Financial Instruments: Disclosures</t>
    </r>
    <r>
      <rPr>
        <sz val="14"/>
        <rFont val="Arial"/>
        <family val="2"/>
      </rPr>
      <t xml:space="preserve"> and IC Interpretation 9 </t>
    </r>
    <r>
      <rPr>
        <i/>
        <sz val="14"/>
        <rFont val="Arial"/>
        <family val="2"/>
      </rPr>
      <t xml:space="preserve">Reassessment of Embedded </t>
    </r>
  </si>
  <si>
    <r>
      <t xml:space="preserve">Amendments to FRSs contained in the document entitled </t>
    </r>
    <r>
      <rPr>
        <i/>
        <sz val="14"/>
        <rFont val="Arial"/>
        <family val="2"/>
      </rPr>
      <t xml:space="preserve">"Improvements to FRSs </t>
    </r>
  </si>
  <si>
    <r>
      <t xml:space="preserve">IC Interpretation 9 </t>
    </r>
    <r>
      <rPr>
        <i/>
        <sz val="14"/>
        <rFont val="Arial"/>
        <family val="2"/>
      </rPr>
      <t>Reassessment of Embedded Derivatives</t>
    </r>
  </si>
  <si>
    <r>
      <t xml:space="preserve">IC Interpretation 10 </t>
    </r>
    <r>
      <rPr>
        <i/>
        <sz val="14"/>
        <rFont val="Arial"/>
        <family val="2"/>
      </rPr>
      <t>Interim Financial Reporting and Impairment</t>
    </r>
  </si>
  <si>
    <r>
      <t xml:space="preserve">IC Interpretation 11 FRS 2 - </t>
    </r>
    <r>
      <rPr>
        <i/>
        <sz val="14"/>
        <rFont val="Arial"/>
        <family val="2"/>
      </rPr>
      <t>Group and Treasury Share Transactions</t>
    </r>
  </si>
  <si>
    <r>
      <t xml:space="preserve">IC Interpretation 13 </t>
    </r>
    <r>
      <rPr>
        <i/>
        <sz val="14"/>
        <rFont val="Arial"/>
        <family val="2"/>
      </rPr>
      <t>Customer Loyalty Programmes</t>
    </r>
  </si>
  <si>
    <r>
      <t xml:space="preserve">IC Interpretation 14 FRS 119 - </t>
    </r>
    <r>
      <rPr>
        <i/>
        <sz val="14"/>
        <rFont val="Arial"/>
        <family val="2"/>
      </rPr>
      <t xml:space="preserve">The Limit on a Defined Benefit Asset, Minimum Funding </t>
    </r>
  </si>
  <si>
    <t>The interim financial report has been prepared in accordance with requirements of FRS 134 : "Interim Financial Reporting" and paragraph 9.22 of the Listing Requirements of Bursa Malaysia Securities Berhad, and should be read in conjunction with the audited financial statements of the Group for the year ended 31 December 2009.</t>
  </si>
  <si>
    <t>The same accounting policies and methods of computation are followed in the interim financial report as compared with the annual financial statements for the year ended 31 December 2009 except for the adoption of the following Financial Reporting Standards ("FRS"), amendments to FRSs and IC Interpretations:</t>
  </si>
  <si>
    <t>(a) Amendment to FRS 117, Leases
The Group has reassessed and reclassified the leasehold lands which are in substance finance leases to property, plant and equipment. The reclassification has been accounted for retrospectively and certain comparative figures as at 31 December 2009 have been restated as shown in Table 1 below.</t>
  </si>
  <si>
    <t>(b) FRS 139 Financial Instruments: Recognition and Measurement
The adoption of FRS 139 has resulted in the prospective adjustment of the following opening balances in the statements of financial position as at 1 January 2010 due to the recognition of forward exchange contract as shown in Table 1 below.</t>
  </si>
  <si>
    <t>There were no issuances, cancellations, repurchases, resale and repayments of debt and equity securities except for the following :
On 23 February 2010, 22,561,600 treasury shares were cancelled and an amount equivalent to their nominal value was transferred to the capital redemption reserve in accordance with the requirements of Section 67A of the Companies Act, 1965. The total cost of the treasury shares cancelled amounting to RM20,425,000 was debited against the retained profits.
During the current quarter and financial year to date, the Company purchased 2,176,700 ordinary shares of its issued share capital from the open market for a total consideration of approximately RM 2.6 million at an average cost of RM 1.19 per share. The shares purchased were financed by internally generated funds and are held as treasury shares in accordance with the requirements of Section 67A (as amended) of the Companies Act, 1965.</t>
  </si>
  <si>
    <t>On 16 August 2010, the Board of Directors proposed for an interim dividend of 5.5 sen per share (less tax at 25%) for the financial year ending 31 December 2010. The dividend was paid on 13 September 2010 to shareholders whose names appear in the Record of Depositors of the Company at the close of business on 1 September 2010.</t>
  </si>
  <si>
    <t>i) Mujur Seputeh Sdn Bhd, one of its wholly-owned subsidiary companies, had on 12 June 2009 entered into a Share Sale Agreement with Newport Properties Sdn Bhd for the disposal of entire 100% equity interest held in Cemerlang Emas Sdn Bhd ("CE") for a total consideration of RM 14.0 million. The disposal was completed and CE ceased to be a subsidiary of the Group with effect from 5 February 2010. The disposal of CE had no material effect on the earnings or net assets of the Group for the financial year ending 31 December 2010.</t>
  </si>
  <si>
    <t>ii) As part of the Group's on-going rationalisation plans to streamline its operation and to cut costs and expenses in maintaining dormant companies, the Company had on 28 July 2009 announced the members' voluntary winding up of two wholly-owned sub-subsidiaries, namely Inroad Housing Development Sdn Bhd ("IHD") and Leader Moulding Sdn Bhd ("LM"). IHD had on 8 December 2009 held its Final Meeting to conclude the members' voluntary winding up. IHD was dissolved on 8 March 2010 pursuant to Section 272 (5) of the Companies Act, 1965. The dissolution of IHD had no material effect on the earnings or net assets of the Group. LM had on 27 July 2010 held its Final Meeting to conclude the members' voluntary winding up. Pursuant to Section 272 (5) of the Companies Act, 1965, LM would be dissolved upon the expiry of three (3) months after the lodgement of Form 69 i.e. Return by Liquidator relating to Final Meeting, with the Registrar of Companies and the Official Receiver. The dissolution of LM will not have any material effect on the earnings or net assets of the Group for the financial year ending 31 December 2010.</t>
  </si>
  <si>
    <t xml:space="preserve">iii) On 28 July 2010, the Company announced the members' voluntary winding up of another two wholly-owned subsidiaries, namely Mujur Seputeh Sdn Bhd ("MS") and Grand Ocean Development Sdn Bhd ("GOD"). The voluntary liquidation of MS and GOD is not expected to have any material effect of the earnings or net assets of the Group for the financial year ending 31 December 2010. </t>
  </si>
  <si>
    <t>For the period ended 30 September 2010, the Group recorded a higher revenue of RM 232.6 million (2009: RM 204.9 million) despite a 10.3% drop in profit before taxation to RM 36.7 million (2009: RM 40.9 million).
The results include gain on derecognition of available-for-sale financial assets of RM 1.3 million (2009: RM 2.9 million) and write back of allowance for diminution in value of quoted investments amounted to RM 6.7 million in 2009. Excluding the gain on derecognition of available-for-sale financial assets and effect of change in market value of quoted investments, the Group's profit before taxation increased 13.1% to RM 35.4 million (2009: RM 31.3 million) mainly due to improved contribution from Electronic Division.</t>
  </si>
  <si>
    <t>Breakdown of Realised and Unrealised Profits or Losses of the Group</t>
  </si>
  <si>
    <t>At End of Previous 
31/12/2009
RM'000</t>
  </si>
  <si>
    <t>At End of Current Year Quarter
RM'000</t>
  </si>
  <si>
    <t>Financial Year</t>
  </si>
  <si>
    <t>Realised profits</t>
  </si>
  <si>
    <t>Unrealised profits</t>
  </si>
  <si>
    <t>Total retained profits</t>
  </si>
  <si>
    <t>26.</t>
  </si>
  <si>
    <t>The Group expects satisfactory results for 2010 on higher revenue and operational efficiency.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</si>
</sst>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_);\(#,##0.000000\)"/>
    <numFmt numFmtId="166" formatCode="0_);\(0\)"/>
    <numFmt numFmtId="167" formatCode="&quot;$&quot;#,##0;\-&quot;$&quot;#,##0"/>
    <numFmt numFmtId="168" formatCode="&quot;$&quot;#,##0;[Red]\-&quot;$&quot;#,##0"/>
    <numFmt numFmtId="169" formatCode="&quot;$&quot;#,##0.00;\-&quot;$&quot;#,##0.00"/>
    <numFmt numFmtId="170" formatCode="&quot;$&quot;#,##0.00;[Red]\-&quot;$&quot;#,##0.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quot;US$&quot;#,##0_);\(&quot;US$&quot;#,##0\)"/>
    <numFmt numFmtId="176" formatCode="&quot;US$&quot;#,##0_);[Red]\(&quot;US$&quot;#,##0\)"/>
    <numFmt numFmtId="177" formatCode="&quot;US$&quot;#,##0.00_);\(&quot;US$&quot;#,##0.00\)"/>
    <numFmt numFmtId="178" formatCode="&quot;US$&quot;#,##0.00_);[Red]\(&quot;US$&quot;#,##0.00\)"/>
    <numFmt numFmtId="179" formatCode="_(* #,##0.000_);_(* \(#,##0.000\);_(* &quot;-&quot;??_);_(@_)"/>
    <numFmt numFmtId="180" formatCode="_(* #,##0.0000_);_(* \(#,##0.0000\);_(* &quot;-&quot;??_);_(@_)"/>
    <numFmt numFmtId="181" formatCode="_(* #,##0.0_);_(* \(#,##0.0\);_(* &quot;-&quot;??_);_(@_)"/>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_ "/>
    <numFmt numFmtId="190" formatCode="0_ "/>
    <numFmt numFmtId="191" formatCode="0.000"/>
    <numFmt numFmtId="192" formatCode="_(* #,##0.00000_);_(* \(#,##0.00000\);_(* &quot;-&quot;??_);_(@_)"/>
  </numFmts>
  <fonts count="26">
    <font>
      <sz val="10"/>
      <name val="Arial"/>
      <family val="0"/>
    </font>
    <font>
      <u val="single"/>
      <sz val="10"/>
      <color indexed="36"/>
      <name val="Arial"/>
      <family val="0"/>
    </font>
    <font>
      <u val="single"/>
      <sz val="10"/>
      <color indexed="12"/>
      <name val="Arial"/>
      <family val="0"/>
    </font>
    <font>
      <sz val="10"/>
      <name val="Courier"/>
      <family val="0"/>
    </font>
    <font>
      <sz val="11"/>
      <name val="Arial"/>
      <family val="2"/>
    </font>
    <font>
      <b/>
      <sz val="16"/>
      <name val="Arial"/>
      <family val="2"/>
    </font>
    <font>
      <sz val="14"/>
      <name val="Arial"/>
      <family val="2"/>
    </font>
    <font>
      <sz val="10"/>
      <color indexed="10"/>
      <name val="Arial"/>
      <family val="2"/>
    </font>
    <font>
      <b/>
      <sz val="10"/>
      <name val="Arial"/>
      <family val="2"/>
    </font>
    <font>
      <sz val="10"/>
      <color indexed="9"/>
      <name val="Arial"/>
      <family val="2"/>
    </font>
    <font>
      <sz val="8"/>
      <name val="Arial"/>
      <family val="0"/>
    </font>
    <font>
      <b/>
      <sz val="10"/>
      <color indexed="10"/>
      <name val="Arial"/>
      <family val="2"/>
    </font>
    <font>
      <i/>
      <sz val="10"/>
      <name val="Arial"/>
      <family val="2"/>
    </font>
    <font>
      <b/>
      <sz val="11"/>
      <name val="Arial"/>
      <family val="2"/>
    </font>
    <font>
      <u val="single"/>
      <sz val="11"/>
      <name val="Arial"/>
      <family val="2"/>
    </font>
    <font>
      <u val="single"/>
      <sz val="10"/>
      <name val="Arial"/>
      <family val="2"/>
    </font>
    <font>
      <b/>
      <sz val="11"/>
      <color indexed="10"/>
      <name val="Arial"/>
      <family val="2"/>
    </font>
    <font>
      <sz val="16"/>
      <name val="Arial"/>
      <family val="2"/>
    </font>
    <font>
      <sz val="13"/>
      <name val="Arial"/>
      <family val="2"/>
    </font>
    <font>
      <b/>
      <sz val="14"/>
      <name val="Arial"/>
      <family val="2"/>
    </font>
    <font>
      <b/>
      <u val="single"/>
      <sz val="14"/>
      <name val="Arial"/>
      <family val="2"/>
    </font>
    <font>
      <u val="single"/>
      <sz val="14"/>
      <name val="Arial"/>
      <family val="2"/>
    </font>
    <font>
      <i/>
      <sz val="14"/>
      <name val="Arial"/>
      <family val="2"/>
    </font>
    <font>
      <u val="singleAccounting"/>
      <sz val="14"/>
      <name val="Arial"/>
      <family val="2"/>
    </font>
    <font>
      <sz val="14"/>
      <name val="Times New Roman"/>
      <family val="1"/>
    </font>
    <font>
      <u val="single"/>
      <sz val="14"/>
      <name val="Times New Roman"/>
      <family val="1"/>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3" fillId="0" borderId="0">
      <alignment/>
      <protection/>
    </xf>
    <xf numFmtId="9" fontId="0" fillId="0" borderId="0" applyFont="0" applyFill="0" applyBorder="0" applyAlignment="0" applyProtection="0"/>
  </cellStyleXfs>
  <cellXfs count="327">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6" fillId="0" borderId="0" xfId="0" applyFont="1" applyFill="1" applyAlignment="1">
      <alignment/>
    </xf>
    <xf numFmtId="164" fontId="6" fillId="0" borderId="0" xfId="15" applyNumberFormat="1" applyFont="1" applyFill="1" applyAlignment="1">
      <alignment/>
    </xf>
    <xf numFmtId="0" fontId="7" fillId="0" borderId="0" xfId="0" applyFont="1" applyFill="1" applyAlignment="1">
      <alignment/>
    </xf>
    <xf numFmtId="164" fontId="0" fillId="0" borderId="0" xfId="15" applyNumberFormat="1" applyFont="1" applyFill="1" applyAlignment="1">
      <alignment/>
    </xf>
    <xf numFmtId="0" fontId="8" fillId="0" borderId="0" xfId="0" applyFont="1" applyFill="1" applyAlignment="1">
      <alignment/>
    </xf>
    <xf numFmtId="0" fontId="0" fillId="0" borderId="0" xfId="0" applyFont="1" applyFill="1" applyAlignment="1">
      <alignment horizontal="center"/>
    </xf>
    <xf numFmtId="0" fontId="7" fillId="0" borderId="0" xfId="0" applyFont="1" applyFill="1" applyAlignment="1">
      <alignment horizontal="center"/>
    </xf>
    <xf numFmtId="164" fontId="0" fillId="0" borderId="0" xfId="15" applyNumberFormat="1" applyFont="1" applyFill="1" applyAlignment="1">
      <alignment horizontal="center"/>
    </xf>
    <xf numFmtId="14" fontId="0" fillId="0" borderId="0" xfId="0" applyNumberFormat="1" applyFont="1" applyFill="1" applyAlignment="1">
      <alignment horizontal="center"/>
    </xf>
    <xf numFmtId="14" fontId="0" fillId="0" borderId="0" xfId="0" applyNumberFormat="1" applyFont="1" applyFill="1" applyAlignment="1" quotePrefix="1">
      <alignment horizontal="center"/>
    </xf>
    <xf numFmtId="164" fontId="0" fillId="0" borderId="0" xfId="15" applyNumberFormat="1" applyFont="1" applyFill="1" applyBorder="1" applyAlignment="1">
      <alignment horizontal="center"/>
    </xf>
    <xf numFmtId="164" fontId="0" fillId="0" borderId="0" xfId="15" applyNumberFormat="1" applyFont="1" applyFill="1" applyBorder="1" applyAlignment="1">
      <alignment/>
    </xf>
    <xf numFmtId="164" fontId="0" fillId="0" borderId="0" xfId="0" applyNumberFormat="1" applyFont="1" applyFill="1" applyAlignment="1">
      <alignment/>
    </xf>
    <xf numFmtId="164" fontId="0" fillId="0" borderId="1" xfId="15" applyNumberFormat="1" applyFont="1" applyFill="1" applyBorder="1" applyAlignment="1">
      <alignment/>
    </xf>
    <xf numFmtId="164" fontId="0" fillId="0" borderId="1" xfId="15" applyNumberFormat="1" applyFont="1" applyFill="1" applyBorder="1" applyAlignment="1">
      <alignment horizontal="center"/>
    </xf>
    <xf numFmtId="164" fontId="0" fillId="0" borderId="2" xfId="15" applyNumberFormat="1" applyFont="1" applyFill="1" applyBorder="1" applyAlignment="1">
      <alignment/>
    </xf>
    <xf numFmtId="164" fontId="0" fillId="0" borderId="2" xfId="15" applyNumberFormat="1" applyFont="1" applyFill="1" applyBorder="1" applyAlignment="1">
      <alignment horizontal="center"/>
    </xf>
    <xf numFmtId="0" fontId="0" fillId="0" borderId="0" xfId="0" applyFont="1" applyFill="1" applyAlignment="1" quotePrefix="1">
      <alignment/>
    </xf>
    <xf numFmtId="43" fontId="0" fillId="0" borderId="0" xfId="15" applyNumberFormat="1" applyFont="1" applyFill="1" applyBorder="1" applyAlignment="1">
      <alignment/>
    </xf>
    <xf numFmtId="43" fontId="0" fillId="0" borderId="0" xfId="15" applyNumberFormat="1" applyFont="1" applyFill="1" applyBorder="1" applyAlignment="1">
      <alignment horizontal="center"/>
    </xf>
    <xf numFmtId="164" fontId="0" fillId="0" borderId="0" xfId="15" applyNumberFormat="1" applyFont="1" applyFill="1" applyBorder="1" applyAlignment="1">
      <alignment horizontal="right"/>
    </xf>
    <xf numFmtId="188" fontId="0" fillId="0" borderId="0" xfId="0" applyNumberFormat="1" applyFont="1" applyFill="1" applyAlignment="1">
      <alignment/>
    </xf>
    <xf numFmtId="164" fontId="9" fillId="0" borderId="0" xfId="15" applyNumberFormat="1" applyFont="1" applyFill="1" applyAlignment="1">
      <alignment/>
    </xf>
    <xf numFmtId="164" fontId="9" fillId="0" borderId="0" xfId="15" applyNumberFormat="1" applyFont="1" applyFill="1" applyBorder="1" applyAlignment="1">
      <alignment horizontal="center"/>
    </xf>
    <xf numFmtId="0" fontId="0" fillId="0" borderId="0" xfId="0" applyFont="1" applyFill="1" applyAlignment="1">
      <alignment horizontal="right"/>
    </xf>
    <xf numFmtId="164" fontId="8" fillId="0" borderId="0" xfId="15" applyNumberFormat="1" applyFont="1" applyFill="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5" fillId="2" borderId="0" xfId="0" applyFont="1" applyFill="1" applyAlignment="1">
      <alignment/>
    </xf>
    <xf numFmtId="0" fontId="0" fillId="2" borderId="0" xfId="0" applyFont="1" applyFill="1" applyAlignment="1">
      <alignment/>
    </xf>
    <xf numFmtId="0" fontId="6" fillId="2" borderId="0" xfId="0" applyFont="1" applyFill="1" applyAlignment="1">
      <alignment/>
    </xf>
    <xf numFmtId="164" fontId="6" fillId="2" borderId="0" xfId="15" applyNumberFormat="1" applyFont="1" applyFill="1" applyAlignment="1">
      <alignment/>
    </xf>
    <xf numFmtId="0" fontId="7" fillId="2" borderId="0" xfId="0" applyFont="1" applyFill="1" applyAlignment="1">
      <alignment/>
    </xf>
    <xf numFmtId="164" fontId="0"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center"/>
    </xf>
    <xf numFmtId="0" fontId="7" fillId="2" borderId="0" xfId="0" applyFont="1" applyFill="1" applyAlignment="1">
      <alignment horizontal="center"/>
    </xf>
    <xf numFmtId="164" fontId="0" fillId="2" borderId="0" xfId="15" applyNumberFormat="1" applyFont="1" applyFill="1" applyAlignment="1">
      <alignment horizontal="center"/>
    </xf>
    <xf numFmtId="14" fontId="0" fillId="2" borderId="0" xfId="0" applyNumberFormat="1" applyFont="1" applyFill="1" applyAlignment="1">
      <alignment horizontal="center"/>
    </xf>
    <xf numFmtId="14" fontId="0" fillId="2" borderId="0" xfId="0" applyNumberFormat="1" applyFont="1" applyFill="1" applyAlignment="1" quotePrefix="1">
      <alignment horizontal="center"/>
    </xf>
    <xf numFmtId="0" fontId="0" fillId="2" borderId="0" xfId="0" applyFont="1" applyFill="1" applyBorder="1" applyAlignment="1">
      <alignment/>
    </xf>
    <xf numFmtId="0" fontId="0" fillId="2" borderId="0" xfId="0" applyFont="1" applyFill="1" applyBorder="1" applyAlignment="1" applyProtection="1" quotePrefix="1">
      <alignment horizontal="left"/>
      <protection/>
    </xf>
    <xf numFmtId="0" fontId="0" fillId="2" borderId="0" xfId="0" applyFont="1" applyFill="1" applyBorder="1" applyAlignment="1">
      <alignment horizontal="center"/>
    </xf>
    <xf numFmtId="164" fontId="0" fillId="2" borderId="0" xfId="15" applyNumberFormat="1" applyFont="1" applyFill="1" applyBorder="1" applyAlignment="1">
      <alignment/>
    </xf>
    <xf numFmtId="37" fontId="0" fillId="2" borderId="0" xfId="15" applyNumberFormat="1" applyFont="1" applyFill="1" applyBorder="1" applyAlignment="1">
      <alignment/>
    </xf>
    <xf numFmtId="37" fontId="0" fillId="2" borderId="0" xfId="0" applyNumberFormat="1" applyFont="1" applyFill="1" applyAlignment="1">
      <alignment/>
    </xf>
    <xf numFmtId="164" fontId="0" fillId="2" borderId="1" xfId="15" applyNumberFormat="1" applyFont="1" applyFill="1" applyBorder="1" applyAlignment="1">
      <alignment/>
    </xf>
    <xf numFmtId="37" fontId="0" fillId="2" borderId="1" xfId="15" applyNumberFormat="1" applyFont="1" applyFill="1" applyBorder="1" applyAlignment="1">
      <alignment/>
    </xf>
    <xf numFmtId="2" fontId="0" fillId="2" borderId="0" xfId="15" applyNumberFormat="1" applyFont="1" applyFill="1" applyBorder="1" applyAlignment="1">
      <alignment/>
    </xf>
    <xf numFmtId="0" fontId="0" fillId="2" borderId="0" xfId="0" applyFont="1" applyFill="1" applyBorder="1" applyAlignment="1" applyProtection="1">
      <alignment horizontal="left"/>
      <protection/>
    </xf>
    <xf numFmtId="0" fontId="0" fillId="2" borderId="0" xfId="0" applyFont="1" applyFill="1" applyBorder="1" applyAlignment="1" applyProtection="1">
      <alignment horizontal="fill"/>
      <protection/>
    </xf>
    <xf numFmtId="0" fontId="0" fillId="2" borderId="0" xfId="0" applyFont="1" applyFill="1" applyBorder="1" applyAlignment="1" applyProtection="1">
      <alignment horizontal="center"/>
      <protection/>
    </xf>
    <xf numFmtId="164" fontId="0" fillId="2" borderId="0" xfId="15" applyNumberFormat="1" applyFont="1" applyFill="1" applyBorder="1" applyAlignment="1" applyProtection="1">
      <alignment horizontal="center"/>
      <protection/>
    </xf>
    <xf numFmtId="2" fontId="0" fillId="2" borderId="0" xfId="0" applyNumberFormat="1" applyFont="1" applyFill="1" applyBorder="1" applyAlignment="1">
      <alignment/>
    </xf>
    <xf numFmtId="37" fontId="0" fillId="2" borderId="0" xfId="0" applyNumberFormat="1" applyFont="1" applyFill="1" applyBorder="1" applyAlignment="1">
      <alignment/>
    </xf>
    <xf numFmtId="164" fontId="0" fillId="2" borderId="3" xfId="15" applyNumberFormat="1" applyFont="1" applyFill="1" applyBorder="1" applyAlignment="1">
      <alignment/>
    </xf>
    <xf numFmtId="2" fontId="0" fillId="2" borderId="3" xfId="0" applyNumberFormat="1" applyFont="1" applyFill="1" applyBorder="1" applyAlignment="1">
      <alignment/>
    </xf>
    <xf numFmtId="37" fontId="0" fillId="2" borderId="3" xfId="0" applyNumberFormat="1" applyFont="1" applyFill="1" applyBorder="1" applyAlignment="1">
      <alignment/>
    </xf>
    <xf numFmtId="37" fontId="0" fillId="2" borderId="1" xfId="0" applyNumberFormat="1" applyFont="1" applyFill="1" applyBorder="1" applyAlignment="1">
      <alignment/>
    </xf>
    <xf numFmtId="164" fontId="0" fillId="2" borderId="2" xfId="15" applyNumberFormat="1" applyFont="1" applyFill="1" applyBorder="1" applyAlignment="1">
      <alignment/>
    </xf>
    <xf numFmtId="37" fontId="0" fillId="2" borderId="2" xfId="0" applyNumberFormat="1" applyFont="1" applyFill="1" applyBorder="1" applyAlignment="1">
      <alignment/>
    </xf>
    <xf numFmtId="0" fontId="0" fillId="2" borderId="0" xfId="0" applyFont="1" applyFill="1" applyBorder="1" applyAlignment="1" quotePrefix="1">
      <alignment/>
    </xf>
    <xf numFmtId="0" fontId="0" fillId="2" borderId="0" xfId="0" applyFill="1" applyAlignment="1">
      <alignment/>
    </xf>
    <xf numFmtId="43" fontId="0" fillId="2" borderId="0" xfId="15" applyFont="1" applyFill="1" applyBorder="1" applyAlignment="1">
      <alignment/>
    </xf>
    <xf numFmtId="43" fontId="0" fillId="2" borderId="0" xfId="15" applyFill="1" applyAlignment="1">
      <alignment/>
    </xf>
    <xf numFmtId="0" fontId="11" fillId="2" borderId="0" xfId="0" applyFont="1" applyFill="1" applyAlignment="1">
      <alignment/>
    </xf>
    <xf numFmtId="0" fontId="12" fillId="2" borderId="0" xfId="0" applyFont="1" applyFill="1" applyAlignment="1">
      <alignment/>
    </xf>
    <xf numFmtId="164" fontId="0" fillId="2" borderId="0" xfId="0" applyNumberFormat="1" applyFill="1" applyAlignment="1">
      <alignment/>
    </xf>
    <xf numFmtId="0" fontId="6" fillId="2" borderId="4" xfId="0" applyFont="1" applyFill="1" applyBorder="1" applyAlignment="1">
      <alignment horizontal="left"/>
    </xf>
    <xf numFmtId="0" fontId="12" fillId="2" borderId="0" xfId="0" applyFont="1" applyFill="1" applyBorder="1" applyAlignment="1">
      <alignment/>
    </xf>
    <xf numFmtId="0" fontId="0" fillId="2" borderId="0" xfId="0" applyFill="1" applyBorder="1" applyAlignment="1">
      <alignment/>
    </xf>
    <xf numFmtId="164" fontId="0" fillId="2" borderId="5" xfId="15" applyNumberFormat="1" applyFont="1" applyFill="1" applyBorder="1" applyAlignment="1">
      <alignment/>
    </xf>
    <xf numFmtId="164" fontId="0" fillId="2" borderId="6" xfId="15" applyNumberFormat="1" applyFont="1" applyFill="1" applyBorder="1" applyAlignment="1">
      <alignment/>
    </xf>
    <xf numFmtId="164" fontId="12" fillId="2" borderId="0" xfId="0" applyNumberFormat="1" applyFont="1" applyFill="1" applyAlignment="1">
      <alignment/>
    </xf>
    <xf numFmtId="164" fontId="0" fillId="2" borderId="4" xfId="15" applyNumberFormat="1" applyFont="1" applyFill="1" applyBorder="1" applyAlignment="1">
      <alignment/>
    </xf>
    <xf numFmtId="164" fontId="0" fillId="2" borderId="7" xfId="15" applyNumberFormat="1" applyFont="1" applyFill="1" applyBorder="1" applyAlignment="1">
      <alignment/>
    </xf>
    <xf numFmtId="164" fontId="0" fillId="2" borderId="8" xfId="15" applyNumberFormat="1" applyFont="1" applyFill="1" applyBorder="1" applyAlignment="1">
      <alignment/>
    </xf>
    <xf numFmtId="164" fontId="0" fillId="2" borderId="9" xfId="15" applyNumberFormat="1" applyFont="1" applyFill="1" applyBorder="1" applyAlignment="1">
      <alignment/>
    </xf>
    <xf numFmtId="164" fontId="0" fillId="2" borderId="10" xfId="15" applyNumberFormat="1" applyFont="1" applyFill="1" applyBorder="1" applyAlignment="1">
      <alignment/>
    </xf>
    <xf numFmtId="164" fontId="0" fillId="2" borderId="0" xfId="15" applyNumberFormat="1" applyFill="1" applyBorder="1" applyAlignment="1">
      <alignment/>
    </xf>
    <xf numFmtId="164" fontId="0" fillId="2" borderId="0" xfId="15" applyNumberFormat="1" applyFill="1" applyAlignment="1">
      <alignment/>
    </xf>
    <xf numFmtId="0" fontId="13" fillId="2" borderId="0" xfId="0" applyFont="1" applyFill="1" applyAlignment="1">
      <alignment/>
    </xf>
    <xf numFmtId="0" fontId="14" fillId="2" borderId="0" xfId="0" applyFont="1" applyFill="1" applyBorder="1" applyAlignment="1">
      <alignment horizontal="center"/>
    </xf>
    <xf numFmtId="0" fontId="4" fillId="2" borderId="0" xfId="0" applyFont="1" applyFill="1" applyAlignment="1">
      <alignment horizontal="center"/>
    </xf>
    <xf numFmtId="14" fontId="4" fillId="2" borderId="0" xfId="0" applyNumberFormat="1" applyFont="1" applyFill="1" applyAlignment="1">
      <alignment horizontal="center"/>
    </xf>
    <xf numFmtId="0" fontId="4" fillId="2" borderId="0" xfId="0" applyFont="1" applyFill="1" applyBorder="1" applyAlignment="1">
      <alignment horizontal="center"/>
    </xf>
    <xf numFmtId="164" fontId="0" fillId="2" borderId="0" xfId="15" applyNumberFormat="1" applyFont="1" applyFill="1" applyBorder="1" applyAlignment="1">
      <alignment horizontal="center"/>
    </xf>
    <xf numFmtId="0" fontId="4" fillId="2" borderId="0" xfId="0" applyFont="1" applyFill="1" applyAlignment="1">
      <alignment/>
    </xf>
    <xf numFmtId="164" fontId="4" fillId="2" borderId="0" xfId="15" applyNumberFormat="1" applyFont="1" applyFill="1" applyAlignment="1">
      <alignment/>
    </xf>
    <xf numFmtId="164" fontId="4" fillId="2" borderId="0" xfId="0" applyNumberFormat="1" applyFont="1" applyFill="1" applyAlignment="1">
      <alignment/>
    </xf>
    <xf numFmtId="0" fontId="4" fillId="2" borderId="0" xfId="22" applyFont="1" applyFill="1" applyBorder="1" quotePrefix="1">
      <alignment/>
      <protection/>
    </xf>
    <xf numFmtId="164" fontId="4" fillId="2" borderId="0" xfId="15" applyNumberFormat="1" applyFont="1" applyFill="1" applyBorder="1" applyAlignment="1">
      <alignment horizontal="center"/>
    </xf>
    <xf numFmtId="0" fontId="4" fillId="2" borderId="0" xfId="22" applyFont="1" applyFill="1" applyBorder="1" applyAlignment="1" quotePrefix="1">
      <alignment/>
      <protection/>
    </xf>
    <xf numFmtId="0" fontId="0" fillId="2" borderId="0" xfId="0" applyFill="1" applyAlignment="1">
      <alignment/>
    </xf>
    <xf numFmtId="0" fontId="4" fillId="2" borderId="0" xfId="22" applyFont="1" applyFill="1" applyBorder="1" applyAlignment="1">
      <alignment/>
      <protection/>
    </xf>
    <xf numFmtId="164" fontId="4" fillId="2" borderId="1" xfId="15" applyNumberFormat="1" applyFont="1" applyFill="1" applyBorder="1" applyAlignment="1">
      <alignment horizontal="center"/>
    </xf>
    <xf numFmtId="164" fontId="4" fillId="2" borderId="1" xfId="0" applyNumberFormat="1" applyFont="1" applyFill="1" applyBorder="1" applyAlignment="1">
      <alignment/>
    </xf>
    <xf numFmtId="0" fontId="4" fillId="2" borderId="0" xfId="21" applyFont="1" applyFill="1">
      <alignment/>
      <protection/>
    </xf>
    <xf numFmtId="0" fontId="4" fillId="2" borderId="10" xfId="0" applyFont="1" applyFill="1" applyBorder="1" applyAlignment="1">
      <alignment/>
    </xf>
    <xf numFmtId="164" fontId="4" fillId="2" borderId="10" xfId="15" applyNumberFormat="1" applyFont="1" applyFill="1" applyBorder="1" applyAlignment="1">
      <alignment/>
    </xf>
    <xf numFmtId="164" fontId="4" fillId="2" borderId="10" xfId="15" applyNumberFormat="1" applyFont="1" applyFill="1" applyBorder="1" applyAlignment="1">
      <alignment horizontal="center"/>
    </xf>
    <xf numFmtId="0" fontId="4" fillId="2" borderId="0" xfId="0" applyFont="1" applyFill="1" applyBorder="1" applyAlignment="1">
      <alignment/>
    </xf>
    <xf numFmtId="43" fontId="0" fillId="2" borderId="0" xfId="15" applyFont="1" applyFill="1" applyBorder="1" applyAlignment="1">
      <alignment horizontal="center"/>
    </xf>
    <xf numFmtId="43" fontId="0" fillId="2" borderId="0" xfId="15" applyNumberFormat="1" applyFont="1" applyFill="1" applyBorder="1" applyAlignment="1">
      <alignment horizontal="center"/>
    </xf>
    <xf numFmtId="43" fontId="0" fillId="2" borderId="0" xfId="15" applyFont="1" applyFill="1" applyBorder="1" applyAlignment="1">
      <alignment horizontal="right"/>
    </xf>
    <xf numFmtId="0" fontId="15" fillId="2" borderId="0" xfId="0" applyFont="1" applyFill="1" applyBorder="1" applyAlignment="1">
      <alignment/>
    </xf>
    <xf numFmtId="164" fontId="4" fillId="2" borderId="0" xfId="15" applyNumberFormat="1" applyFont="1" applyFill="1" applyBorder="1" applyAlignment="1">
      <alignment/>
    </xf>
    <xf numFmtId="164" fontId="4" fillId="2" borderId="0" xfId="15" applyNumberFormat="1" applyFont="1" applyFill="1" applyAlignment="1">
      <alignment horizontal="center"/>
    </xf>
    <xf numFmtId="14" fontId="4" fillId="2" borderId="0" xfId="15" applyNumberFormat="1" applyFont="1" applyFill="1" applyAlignment="1" quotePrefix="1">
      <alignment horizontal="center"/>
    </xf>
    <xf numFmtId="14" fontId="4" fillId="2" borderId="0" xfId="15" applyNumberFormat="1" applyFont="1" applyFill="1" applyBorder="1" applyAlignment="1">
      <alignment horizontal="center"/>
    </xf>
    <xf numFmtId="164" fontId="4" fillId="2" borderId="1" xfId="15" applyNumberFormat="1" applyFont="1" applyFill="1" applyBorder="1" applyAlignment="1">
      <alignment/>
    </xf>
    <xf numFmtId="164" fontId="4" fillId="2" borderId="11" xfId="15" applyNumberFormat="1" applyFont="1" applyFill="1" applyBorder="1" applyAlignment="1">
      <alignment/>
    </xf>
    <xf numFmtId="0" fontId="4" fillId="2" borderId="0" xfId="21" applyFont="1" applyFill="1" applyBorder="1">
      <alignment/>
      <protection/>
    </xf>
    <xf numFmtId="164" fontId="4" fillId="2" borderId="12" xfId="15" applyNumberFormat="1" applyFont="1" applyFill="1" applyBorder="1" applyAlignment="1">
      <alignment/>
    </xf>
    <xf numFmtId="0" fontId="4" fillId="2" borderId="0" xfId="0" applyFont="1" applyFill="1" applyAlignment="1" quotePrefix="1">
      <alignment/>
    </xf>
    <xf numFmtId="164" fontId="16" fillId="2" borderId="0" xfId="15" applyNumberFormat="1" applyFont="1" applyFill="1" applyBorder="1" applyAlignment="1">
      <alignment horizontal="center"/>
    </xf>
    <xf numFmtId="164" fontId="13" fillId="2" borderId="0" xfId="15" applyNumberFormat="1" applyFont="1" applyFill="1" applyBorder="1" applyAlignment="1">
      <alignment horizontal="center"/>
    </xf>
    <xf numFmtId="43" fontId="4" fillId="2" borderId="0" xfId="15" applyFont="1" applyFill="1" applyBorder="1" applyAlignment="1">
      <alignment/>
    </xf>
    <xf numFmtId="43" fontId="4" fillId="2" borderId="0" xfId="15" applyFont="1" applyFill="1" applyBorder="1" applyAlignment="1">
      <alignment horizontal="center"/>
    </xf>
    <xf numFmtId="43" fontId="4" fillId="2" borderId="0" xfId="15" applyFont="1" applyFill="1" applyBorder="1" applyAlignment="1">
      <alignment horizontal="right"/>
    </xf>
    <xf numFmtId="164" fontId="4" fillId="2" borderId="0" xfId="15" applyNumberFormat="1" applyFont="1" applyFill="1" applyBorder="1" applyAlignment="1">
      <alignment horizontal="right"/>
    </xf>
    <xf numFmtId="43" fontId="4" fillId="2" borderId="0" xfId="15" applyNumberFormat="1" applyFont="1" applyFill="1" applyBorder="1" applyAlignment="1">
      <alignment horizontal="center"/>
    </xf>
    <xf numFmtId="0" fontId="14" fillId="2" borderId="0" xfId="0" applyFont="1" applyFill="1" applyBorder="1" applyAlignment="1">
      <alignment/>
    </xf>
    <xf numFmtId="0" fontId="18" fillId="2" borderId="0" xfId="0" applyFont="1" applyFill="1" applyAlignment="1">
      <alignment/>
    </xf>
    <xf numFmtId="0" fontId="19" fillId="2" borderId="0" xfId="0" applyFont="1" applyFill="1" applyAlignment="1">
      <alignment/>
    </xf>
    <xf numFmtId="0" fontId="6" fillId="2" borderId="0" xfId="0" applyFont="1" applyFill="1" applyAlignment="1" quotePrefix="1">
      <alignment/>
    </xf>
    <xf numFmtId="0" fontId="6" fillId="2" borderId="0" xfId="0" applyFont="1" applyFill="1" applyAlignment="1">
      <alignment/>
    </xf>
    <xf numFmtId="0" fontId="6" fillId="2" borderId="0" xfId="0" applyFont="1" applyFill="1" applyAlignment="1">
      <alignment horizontal="justify"/>
    </xf>
    <xf numFmtId="164" fontId="6" fillId="2" borderId="0" xfId="15" applyNumberFormat="1" applyFont="1" applyFill="1" applyBorder="1" applyAlignment="1">
      <alignment horizontal="justify"/>
    </xf>
    <xf numFmtId="0" fontId="6" fillId="2" borderId="0" xfId="0" applyFont="1" applyFill="1" applyAlignment="1" quotePrefix="1">
      <alignment horizontal="center"/>
    </xf>
    <xf numFmtId="0" fontId="20" fillId="2" borderId="0" xfId="0" applyFont="1" applyFill="1" applyAlignment="1">
      <alignment/>
    </xf>
    <xf numFmtId="0" fontId="6" fillId="2" borderId="0" xfId="0" applyFont="1" applyFill="1" applyAlignment="1">
      <alignment horizontal="justify" wrapText="1"/>
    </xf>
    <xf numFmtId="0" fontId="6" fillId="2" borderId="0" xfId="0" applyFont="1" applyFill="1" applyAlignment="1" quotePrefix="1">
      <alignment/>
    </xf>
    <xf numFmtId="0" fontId="0" fillId="2" borderId="0" xfId="0" applyFont="1" applyFill="1" applyAlignment="1">
      <alignment horizontal="justify" wrapText="1"/>
    </xf>
    <xf numFmtId="0" fontId="18" fillId="2" borderId="0" xfId="0" applyFont="1" applyFill="1" applyAlignment="1">
      <alignment/>
    </xf>
    <xf numFmtId="15" fontId="6" fillId="2" borderId="0" xfId="0" applyNumberFormat="1" applyFont="1" applyFill="1" applyAlignment="1" quotePrefix="1">
      <alignment horizontal="center"/>
    </xf>
    <xf numFmtId="0" fontId="6" fillId="2" borderId="0" xfId="0" applyFont="1" applyFill="1" applyAlignment="1">
      <alignment horizontal="center"/>
    </xf>
    <xf numFmtId="0" fontId="22" fillId="2" borderId="0" xfId="0" applyFont="1" applyFill="1" applyAlignment="1">
      <alignment horizontal="justify"/>
    </xf>
    <xf numFmtId="0" fontId="6" fillId="2" borderId="5" xfId="0" applyFont="1" applyFill="1" applyBorder="1" applyAlignment="1">
      <alignment horizontal="justify" wrapText="1"/>
    </xf>
    <xf numFmtId="0" fontId="0" fillId="2" borderId="3" xfId="0" applyFont="1" applyFill="1" applyBorder="1" applyAlignment="1">
      <alignment horizontal="justify" wrapText="1"/>
    </xf>
    <xf numFmtId="0" fontId="0" fillId="2" borderId="13" xfId="0" applyFont="1" applyFill="1" applyBorder="1" applyAlignment="1">
      <alignment horizontal="justify" wrapText="1"/>
    </xf>
    <xf numFmtId="0" fontId="6" fillId="2" borderId="13" xfId="0" applyFont="1" applyFill="1" applyBorder="1" applyAlignment="1">
      <alignment horizontal="center" wrapText="1"/>
    </xf>
    <xf numFmtId="0" fontId="6" fillId="2" borderId="4" xfId="0" applyFont="1" applyFill="1" applyBorder="1" applyAlignment="1">
      <alignment horizontal="justify" wrapText="1"/>
    </xf>
    <xf numFmtId="0" fontId="0" fillId="2" borderId="0" xfId="0" applyFont="1" applyFill="1" applyBorder="1" applyAlignment="1">
      <alignment horizontal="justify" wrapText="1"/>
    </xf>
    <xf numFmtId="0" fontId="0" fillId="2" borderId="14" xfId="0" applyFont="1" applyFill="1" applyBorder="1" applyAlignment="1">
      <alignment horizontal="justify" wrapText="1"/>
    </xf>
    <xf numFmtId="0" fontId="6" fillId="2" borderId="14" xfId="0" applyFont="1" applyFill="1" applyBorder="1" applyAlignment="1">
      <alignment horizontal="center" wrapText="1"/>
    </xf>
    <xf numFmtId="0" fontId="6" fillId="2" borderId="0" xfId="0" applyFont="1" applyFill="1" applyBorder="1" applyAlignment="1">
      <alignment horizontal="justify"/>
    </xf>
    <xf numFmtId="0" fontId="6" fillId="2" borderId="0" xfId="0" applyFont="1" applyFill="1" applyBorder="1" applyAlignment="1">
      <alignment/>
    </xf>
    <xf numFmtId="0" fontId="6" fillId="2" borderId="14" xfId="0" applyFont="1" applyFill="1" applyBorder="1" applyAlignment="1">
      <alignment horizontal="center"/>
    </xf>
    <xf numFmtId="14" fontId="6" fillId="2" borderId="14" xfId="0" applyNumberFormat="1" applyFont="1" applyFill="1" applyBorder="1" applyAlignment="1" quotePrefix="1">
      <alignment horizontal="center"/>
    </xf>
    <xf numFmtId="0" fontId="21" fillId="2" borderId="4" xfId="0" applyFont="1" applyFill="1" applyBorder="1" applyAlignment="1">
      <alignment/>
    </xf>
    <xf numFmtId="0" fontId="21" fillId="2" borderId="8" xfId="0" applyFont="1" applyFill="1" applyBorder="1" applyAlignment="1">
      <alignment/>
    </xf>
    <xf numFmtId="0" fontId="6" fillId="2" borderId="1" xfId="0" applyFont="1" applyFill="1" applyBorder="1" applyAlignment="1">
      <alignment horizontal="justify"/>
    </xf>
    <xf numFmtId="0" fontId="6" fillId="2" borderId="1" xfId="0" applyFont="1" applyFill="1" applyBorder="1" applyAlignment="1">
      <alignment/>
    </xf>
    <xf numFmtId="0" fontId="6" fillId="2" borderId="15" xfId="0" applyFont="1" applyFill="1" applyBorder="1" applyAlignment="1">
      <alignment horizontal="justify"/>
    </xf>
    <xf numFmtId="0" fontId="6" fillId="2" borderId="15" xfId="0" applyFont="1" applyFill="1" applyBorder="1" applyAlignment="1">
      <alignment/>
    </xf>
    <xf numFmtId="0" fontId="6" fillId="2" borderId="6" xfId="0" applyFont="1" applyFill="1" applyBorder="1" applyAlignment="1">
      <alignment horizontal="center"/>
    </xf>
    <xf numFmtId="0" fontId="6" fillId="2" borderId="14" xfId="0" applyFont="1" applyFill="1" applyBorder="1" applyAlignment="1">
      <alignment horizontal="justify"/>
    </xf>
    <xf numFmtId="0" fontId="6" fillId="2" borderId="7" xfId="0" applyFont="1" applyFill="1" applyBorder="1" applyAlignment="1">
      <alignment/>
    </xf>
    <xf numFmtId="0" fontId="6" fillId="2" borderId="4" xfId="0" applyFont="1" applyFill="1" applyBorder="1" applyAlignment="1">
      <alignment/>
    </xf>
    <xf numFmtId="164" fontId="6" fillId="2" borderId="14" xfId="15" applyNumberFormat="1" applyFont="1" applyFill="1" applyBorder="1" applyAlignment="1">
      <alignment horizontal="justify"/>
    </xf>
    <xf numFmtId="164" fontId="6" fillId="2" borderId="14" xfId="0" applyNumberFormat="1" applyFont="1" applyFill="1" applyBorder="1" applyAlignment="1">
      <alignment horizontal="justify"/>
    </xf>
    <xf numFmtId="43" fontId="6" fillId="2" borderId="14" xfId="15" applyFont="1" applyFill="1" applyBorder="1" applyAlignment="1">
      <alignment horizontal="justify"/>
    </xf>
    <xf numFmtId="0" fontId="6" fillId="2" borderId="0" xfId="0" applyFont="1" applyFill="1" applyBorder="1" applyAlignment="1" quotePrefix="1">
      <alignment/>
    </xf>
    <xf numFmtId="43" fontId="6" fillId="2" borderId="7" xfId="15" applyFont="1" applyFill="1" applyBorder="1" applyAlignment="1">
      <alignment horizontal="justify"/>
    </xf>
    <xf numFmtId="164" fontId="6" fillId="2" borderId="7" xfId="0" applyNumberFormat="1" applyFont="1" applyFill="1" applyBorder="1" applyAlignment="1" quotePrefix="1">
      <alignment horizontal="center"/>
    </xf>
    <xf numFmtId="0" fontId="6" fillId="2" borderId="8" xfId="0" applyFont="1" applyFill="1" applyBorder="1" applyAlignment="1">
      <alignment/>
    </xf>
    <xf numFmtId="164" fontId="6" fillId="2" borderId="15" xfId="15" applyNumberFormat="1" applyFont="1" applyFill="1" applyBorder="1" applyAlignment="1">
      <alignment horizontal="justify"/>
    </xf>
    <xf numFmtId="164" fontId="6" fillId="2" borderId="8" xfId="15" applyNumberFormat="1" applyFont="1" applyFill="1" applyBorder="1" applyAlignment="1">
      <alignment horizontal="justify"/>
    </xf>
    <xf numFmtId="164" fontId="6" fillId="2" borderId="9" xfId="0" applyNumberFormat="1" applyFont="1" applyFill="1" applyBorder="1" applyAlignment="1" quotePrefix="1">
      <alignment horizontal="center"/>
    </xf>
    <xf numFmtId="0" fontId="6" fillId="2" borderId="0" xfId="0" applyFont="1" applyFill="1" applyBorder="1" applyAlignment="1">
      <alignment/>
    </xf>
    <xf numFmtId="164" fontId="6" fillId="2" borderId="0" xfId="0" applyNumberFormat="1" applyFont="1" applyFill="1" applyBorder="1" applyAlignment="1" quotePrefix="1">
      <alignment horizontal="center"/>
    </xf>
    <xf numFmtId="0" fontId="21" fillId="2" borderId="0" xfId="0" applyFont="1" applyFill="1" applyAlignment="1">
      <alignment/>
    </xf>
    <xf numFmtId="0" fontId="18" fillId="2" borderId="0" xfId="0" applyFont="1" applyFill="1" applyBorder="1" applyAlignment="1">
      <alignment/>
    </xf>
    <xf numFmtId="0" fontId="21" fillId="2" borderId="5" xfId="0" applyFont="1" applyFill="1" applyBorder="1" applyAlignment="1">
      <alignment/>
    </xf>
    <xf numFmtId="0" fontId="6" fillId="2" borderId="3" xfId="0" applyFont="1" applyFill="1" applyBorder="1" applyAlignment="1">
      <alignment/>
    </xf>
    <xf numFmtId="0" fontId="6" fillId="2" borderId="13" xfId="0" applyFont="1" applyFill="1" applyBorder="1" applyAlignment="1">
      <alignment horizontal="center"/>
    </xf>
    <xf numFmtId="0" fontId="6" fillId="2" borderId="7" xfId="0" applyFont="1" applyFill="1" applyBorder="1" applyAlignment="1">
      <alignment horizontal="center"/>
    </xf>
    <xf numFmtId="14" fontId="6" fillId="2" borderId="14" xfId="0" applyNumberFormat="1" applyFont="1" applyFill="1" applyBorder="1" applyAlignment="1">
      <alignment horizontal="center"/>
    </xf>
    <xf numFmtId="0" fontId="6" fillId="2" borderId="8" xfId="0" applyFont="1" applyFill="1" applyBorder="1" applyAlignment="1">
      <alignment/>
    </xf>
    <xf numFmtId="0" fontId="6" fillId="2" borderId="15" xfId="0" applyFont="1" applyFill="1" applyBorder="1" applyAlignment="1">
      <alignment horizontal="center"/>
    </xf>
    <xf numFmtId="0" fontId="6" fillId="2" borderId="14" xfId="0" applyFont="1" applyFill="1" applyBorder="1" applyAlignment="1">
      <alignment/>
    </xf>
    <xf numFmtId="164" fontId="6" fillId="2" borderId="14" xfId="15" applyNumberFormat="1" applyFont="1" applyFill="1" applyBorder="1" applyAlignment="1">
      <alignment/>
    </xf>
    <xf numFmtId="164" fontId="6" fillId="2" borderId="16" xfId="15" applyNumberFormat="1" applyFont="1" applyFill="1" applyBorder="1" applyAlignment="1">
      <alignment/>
    </xf>
    <xf numFmtId="164" fontId="6" fillId="2" borderId="15" xfId="15" applyNumberFormat="1" applyFont="1" applyFill="1" applyBorder="1" applyAlignment="1">
      <alignment/>
    </xf>
    <xf numFmtId="164" fontId="6" fillId="2" borderId="4" xfId="15" applyNumberFormat="1" applyFont="1" applyFill="1" applyBorder="1" applyAlignment="1">
      <alignment/>
    </xf>
    <xf numFmtId="164" fontId="6" fillId="2" borderId="13" xfId="15" applyNumberFormat="1" applyFont="1" applyFill="1" applyBorder="1" applyAlignment="1">
      <alignment/>
    </xf>
    <xf numFmtId="164" fontId="6" fillId="2" borderId="5" xfId="15" applyNumberFormat="1" applyFont="1" applyFill="1" applyBorder="1" applyAlignment="1">
      <alignment/>
    </xf>
    <xf numFmtId="164" fontId="6" fillId="2" borderId="14" xfId="0" applyNumberFormat="1" applyFont="1" applyFill="1" applyBorder="1" applyAlignment="1">
      <alignment/>
    </xf>
    <xf numFmtId="0" fontId="6" fillId="2" borderId="17" xfId="0" applyFont="1" applyFill="1" applyBorder="1" applyAlignment="1">
      <alignment/>
    </xf>
    <xf numFmtId="164" fontId="6" fillId="2" borderId="17" xfId="15" applyNumberFormat="1" applyFont="1" applyFill="1" applyBorder="1" applyAlignment="1">
      <alignment/>
    </xf>
    <xf numFmtId="164" fontId="6" fillId="2" borderId="0" xfId="15" applyNumberFormat="1" applyFont="1" applyFill="1" applyBorder="1" applyAlignment="1">
      <alignment/>
    </xf>
    <xf numFmtId="0" fontId="0" fillId="2" borderId="0" xfId="0" applyFont="1" applyFill="1" applyAlignment="1">
      <alignment wrapText="1"/>
    </xf>
    <xf numFmtId="0" fontId="6" fillId="2" borderId="0" xfId="0" applyFont="1" applyFill="1" applyBorder="1" applyAlignment="1">
      <alignment horizontal="left" wrapText="1"/>
    </xf>
    <xf numFmtId="0" fontId="6" fillId="2" borderId="0" xfId="0" applyFont="1" applyFill="1" applyBorder="1" applyAlignment="1">
      <alignment horizontal="justify" wrapText="1"/>
    </xf>
    <xf numFmtId="0" fontId="20" fillId="2" borderId="0" xfId="0" applyFont="1" applyFill="1" applyBorder="1" applyAlignment="1">
      <alignment/>
    </xf>
    <xf numFmtId="164" fontId="6" fillId="2" borderId="0" xfId="15" applyNumberFormat="1" applyFont="1" applyFill="1" applyBorder="1" applyAlignment="1">
      <alignment horizontal="center"/>
    </xf>
    <xf numFmtId="0" fontId="6" fillId="2" borderId="0" xfId="0" applyFont="1" applyFill="1" applyAlignment="1">
      <alignment wrapText="1"/>
    </xf>
    <xf numFmtId="14" fontId="6" fillId="2" borderId="0" xfId="0" applyNumberFormat="1" applyFont="1" applyFill="1" applyAlignment="1" quotePrefix="1">
      <alignment horizontal="center"/>
    </xf>
    <xf numFmtId="164" fontId="18" fillId="2" borderId="0" xfId="0" applyNumberFormat="1" applyFont="1" applyFill="1" applyAlignment="1">
      <alignment/>
    </xf>
    <xf numFmtId="164" fontId="6" fillId="2" borderId="12" xfId="15" applyNumberFormat="1" applyFont="1" applyFill="1" applyBorder="1" applyAlignment="1">
      <alignment/>
    </xf>
    <xf numFmtId="164" fontId="6" fillId="2" borderId="0" xfId="0" applyNumberFormat="1" applyFont="1" applyFill="1" applyAlignment="1">
      <alignment/>
    </xf>
    <xf numFmtId="0" fontId="0" fillId="2" borderId="0" xfId="0" applyFont="1" applyFill="1" applyAlignment="1">
      <alignment wrapText="1"/>
    </xf>
    <xf numFmtId="164" fontId="6" fillId="2" borderId="0" xfId="15" applyNumberFormat="1" applyFont="1" applyFill="1" applyBorder="1" applyAlignment="1">
      <alignment/>
    </xf>
    <xf numFmtId="0" fontId="6" fillId="2" borderId="18" xfId="0" applyFont="1" applyFill="1" applyBorder="1" applyAlignment="1">
      <alignment vertical="center"/>
    </xf>
    <xf numFmtId="0" fontId="6" fillId="2" borderId="11" xfId="0" applyFont="1" applyFill="1" applyBorder="1" applyAlignment="1">
      <alignment vertical="center"/>
    </xf>
    <xf numFmtId="164" fontId="6" fillId="2" borderId="11" xfId="15" applyNumberFormat="1" applyFont="1" applyFill="1" applyBorder="1" applyAlignment="1">
      <alignment vertical="center"/>
    </xf>
    <xf numFmtId="0" fontId="6" fillId="2" borderId="19" xfId="0" applyFont="1" applyFill="1" applyBorder="1" applyAlignment="1">
      <alignment vertical="center"/>
    </xf>
    <xf numFmtId="0" fontId="6" fillId="2" borderId="19" xfId="0" applyFont="1" applyFill="1" applyBorder="1" applyAlignment="1">
      <alignment horizontal="center" vertical="center" wrapText="1"/>
    </xf>
    <xf numFmtId="0" fontId="6" fillId="2" borderId="0" xfId="0" applyFont="1" applyFill="1" applyAlignment="1">
      <alignment horizontal="right" vertical="center"/>
    </xf>
    <xf numFmtId="0" fontId="6" fillId="2" borderId="4" xfId="0" applyFont="1" applyFill="1" applyBorder="1" applyAlignment="1">
      <alignment vertical="center"/>
    </xf>
    <xf numFmtId="0" fontId="6" fillId="2" borderId="0" xfId="0" applyFont="1" applyFill="1" applyBorder="1" applyAlignment="1">
      <alignment vertical="center"/>
    </xf>
    <xf numFmtId="164" fontId="6" fillId="2" borderId="0" xfId="15" applyNumberFormat="1" applyFont="1" applyFill="1" applyBorder="1" applyAlignment="1">
      <alignment vertical="center"/>
    </xf>
    <xf numFmtId="0" fontId="6" fillId="2" borderId="7" xfId="0" applyFont="1" applyFill="1" applyBorder="1" applyAlignment="1">
      <alignment vertical="center"/>
    </xf>
    <xf numFmtId="3" fontId="6" fillId="2" borderId="20" xfId="0" applyNumberFormat="1" applyFont="1" applyFill="1" applyBorder="1" applyAlignment="1">
      <alignment horizontal="right" vertical="center"/>
    </xf>
    <xf numFmtId="43" fontId="6" fillId="2" borderId="20" xfId="15" applyFont="1" applyFill="1" applyBorder="1" applyAlignment="1">
      <alignment horizontal="right" vertical="center"/>
    </xf>
    <xf numFmtId="0" fontId="18" fillId="2" borderId="0" xfId="0" applyFont="1" applyFill="1" applyAlignment="1">
      <alignment vertical="center"/>
    </xf>
    <xf numFmtId="0" fontId="6" fillId="2" borderId="0" xfId="0" applyFont="1" applyFill="1" applyAlignment="1" quotePrefix="1">
      <alignment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Alignment="1">
      <alignment vertical="center"/>
    </xf>
    <xf numFmtId="3" fontId="6" fillId="2" borderId="20" xfId="0" applyNumberFormat="1" applyFont="1" applyFill="1" applyBorder="1" applyAlignment="1">
      <alignment vertical="center"/>
    </xf>
    <xf numFmtId="0" fontId="21" fillId="2" borderId="0" xfId="0" applyFont="1" applyFill="1" applyAlignment="1">
      <alignment horizontal="center"/>
    </xf>
    <xf numFmtId="0" fontId="21" fillId="2" borderId="0" xfId="0" applyFont="1" applyFill="1" applyBorder="1" applyAlignment="1">
      <alignment horizontal="center"/>
    </xf>
    <xf numFmtId="164" fontId="23" fillId="2" borderId="0" xfId="15" applyNumberFormat="1" applyFont="1" applyFill="1" applyAlignment="1">
      <alignment horizontal="center"/>
    </xf>
    <xf numFmtId="164" fontId="23" fillId="2" borderId="0" xfId="15" applyNumberFormat="1" applyFont="1" applyFill="1" applyBorder="1" applyAlignment="1">
      <alignment horizontal="center"/>
    </xf>
    <xf numFmtId="164" fontId="23" fillId="2" borderId="0" xfId="15" applyNumberFormat="1" applyFont="1" applyFill="1" applyAlignment="1">
      <alignment/>
    </xf>
    <xf numFmtId="0" fontId="6" fillId="2" borderId="21" xfId="0" applyFont="1" applyFill="1" applyBorder="1" applyAlignment="1">
      <alignment vertical="center"/>
    </xf>
    <xf numFmtId="0" fontId="6" fillId="2" borderId="22" xfId="0" applyFont="1" applyFill="1" applyBorder="1" applyAlignment="1">
      <alignment vertical="center"/>
    </xf>
    <xf numFmtId="164" fontId="6" fillId="2" borderId="22" xfId="15" applyNumberFormat="1" applyFont="1" applyFill="1" applyBorder="1" applyAlignment="1">
      <alignment vertical="center"/>
    </xf>
    <xf numFmtId="0" fontId="6" fillId="2" borderId="23" xfId="0" applyFont="1" applyFill="1" applyBorder="1" applyAlignment="1">
      <alignment horizontal="center" vertical="center"/>
    </xf>
    <xf numFmtId="3" fontId="6" fillId="2" borderId="24" xfId="0" applyNumberFormat="1"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vertical="center"/>
    </xf>
    <xf numFmtId="164" fontId="6" fillId="2" borderId="1" xfId="15" applyNumberFormat="1" applyFont="1" applyFill="1" applyBorder="1" applyAlignment="1">
      <alignment vertical="center"/>
    </xf>
    <xf numFmtId="0" fontId="6" fillId="2" borderId="9" xfId="0" applyFont="1" applyFill="1" applyBorder="1" applyAlignment="1">
      <alignment horizontal="center" vertical="center"/>
    </xf>
    <xf numFmtId="43" fontId="6" fillId="2" borderId="20" xfId="15" applyFont="1" applyFill="1" applyBorder="1" applyAlignment="1">
      <alignment vertical="center"/>
    </xf>
    <xf numFmtId="0" fontId="6" fillId="2" borderId="0" xfId="0" applyFont="1" applyFill="1" applyBorder="1" applyAlignment="1">
      <alignment horizontal="center" vertical="center"/>
    </xf>
    <xf numFmtId="3" fontId="6" fillId="2" borderId="0" xfId="0" applyNumberFormat="1" applyFont="1" applyFill="1" applyBorder="1" applyAlignment="1">
      <alignment vertical="center"/>
    </xf>
    <xf numFmtId="0" fontId="24" fillId="2" borderId="0" xfId="0" applyFont="1" applyFill="1" applyBorder="1" applyAlignment="1">
      <alignment/>
    </xf>
    <xf numFmtId="0" fontId="25" fillId="2" borderId="0" xfId="0" applyFont="1" applyFill="1" applyBorder="1" applyAlignment="1">
      <alignment/>
    </xf>
    <xf numFmtId="0" fontId="6" fillId="2" borderId="5" xfId="0" applyFont="1" applyFill="1" applyBorder="1" applyAlignment="1">
      <alignment horizontal="center" wrapText="1"/>
    </xf>
    <xf numFmtId="0" fontId="6" fillId="2" borderId="5" xfId="0" applyFont="1" applyFill="1" applyBorder="1" applyAlignment="1">
      <alignment horizontal="center"/>
    </xf>
    <xf numFmtId="0" fontId="6" fillId="2" borderId="3"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justify"/>
    </xf>
    <xf numFmtId="0" fontId="6" fillId="2" borderId="1" xfId="0" applyFont="1" applyFill="1" applyBorder="1" applyAlignment="1" quotePrefix="1">
      <alignment/>
    </xf>
    <xf numFmtId="0" fontId="6" fillId="2" borderId="9" xfId="0" applyFont="1" applyFill="1" applyBorder="1" applyAlignment="1">
      <alignment horizontal="justify"/>
    </xf>
    <xf numFmtId="0" fontId="24" fillId="2" borderId="0" xfId="0" applyFont="1" applyFill="1" applyAlignment="1">
      <alignment/>
    </xf>
    <xf numFmtId="0" fontId="21" fillId="2" borderId="0" xfId="0" applyFont="1" applyFill="1" applyAlignment="1">
      <alignment/>
    </xf>
    <xf numFmtId="0" fontId="25" fillId="2" borderId="0" xfId="0" applyFont="1" applyFill="1" applyAlignment="1">
      <alignment/>
    </xf>
    <xf numFmtId="0" fontId="21" fillId="2" borderId="0" xfId="0" applyFont="1" applyFill="1" applyBorder="1" applyAlignment="1">
      <alignment/>
    </xf>
    <xf numFmtId="164" fontId="21" fillId="2" borderId="0" xfId="15" applyNumberFormat="1" applyFont="1" applyFill="1" applyBorder="1" applyAlignment="1">
      <alignment horizontal="center"/>
    </xf>
    <xf numFmtId="0" fontId="6" fillId="2" borderId="14" xfId="0" applyFont="1" applyFill="1" applyBorder="1" applyAlignment="1">
      <alignment horizontal="justify" wrapText="1"/>
    </xf>
    <xf numFmtId="0" fontId="6" fillId="2" borderId="7" xfId="0" applyFont="1" applyFill="1" applyBorder="1" applyAlignment="1">
      <alignment horizontal="justify" wrapText="1"/>
    </xf>
    <xf numFmtId="14" fontId="6" fillId="2" borderId="14" xfId="0" applyNumberFormat="1" applyFont="1" applyFill="1" applyBorder="1" applyAlignment="1">
      <alignment horizontal="center" wrapText="1"/>
    </xf>
    <xf numFmtId="0" fontId="6" fillId="2" borderId="15" xfId="0" applyFont="1" applyFill="1" applyBorder="1" applyAlignment="1">
      <alignment horizontal="justify" wrapText="1"/>
    </xf>
    <xf numFmtId="0" fontId="6" fillId="2" borderId="15" xfId="0" applyFont="1" applyFill="1" applyBorder="1" applyAlignment="1">
      <alignment horizontal="center" wrapText="1"/>
    </xf>
    <xf numFmtId="0" fontId="6" fillId="2" borderId="8" xfId="0" applyFont="1" applyFill="1" applyBorder="1" applyAlignment="1">
      <alignment horizontal="justify" wrapText="1"/>
    </xf>
    <xf numFmtId="0" fontId="6" fillId="2" borderId="9" xfId="0" applyFont="1" applyFill="1" applyBorder="1" applyAlignment="1">
      <alignment horizontal="justify" wrapText="1"/>
    </xf>
    <xf numFmtId="0" fontId="6" fillId="2" borderId="1" xfId="0" applyFont="1" applyFill="1" applyBorder="1" applyAlignment="1">
      <alignment horizontal="justify" wrapText="1"/>
    </xf>
    <xf numFmtId="37" fontId="6" fillId="2" borderId="14" xfId="15" applyNumberFormat="1" applyFont="1" applyFill="1" applyBorder="1" applyAlignment="1" quotePrefix="1">
      <alignment horizontal="center" wrapText="1"/>
    </xf>
    <xf numFmtId="14" fontId="6" fillId="2" borderId="0" xfId="0" applyNumberFormat="1" applyFont="1" applyFill="1" applyBorder="1" applyAlignment="1">
      <alignment horizontal="center"/>
    </xf>
    <xf numFmtId="164" fontId="6" fillId="2" borderId="2" xfId="15" applyNumberFormat="1" applyFont="1" applyFill="1" applyBorder="1" applyAlignment="1">
      <alignment/>
    </xf>
    <xf numFmtId="3" fontId="6" fillId="2" borderId="0" xfId="0" applyNumberFormat="1" applyFont="1" applyFill="1" applyBorder="1" applyAlignment="1">
      <alignment/>
    </xf>
    <xf numFmtId="3" fontId="6" fillId="2" borderId="12" xfId="0" applyNumberFormat="1" applyFont="1" applyFill="1" applyBorder="1" applyAlignment="1">
      <alignment/>
    </xf>
    <xf numFmtId="43" fontId="6" fillId="2" borderId="0" xfId="0" applyNumberFormat="1" applyFont="1" applyFill="1" applyBorder="1" applyAlignment="1">
      <alignment/>
    </xf>
    <xf numFmtId="43" fontId="6" fillId="2" borderId="2" xfId="0" applyNumberFormat="1" applyFont="1" applyFill="1" applyBorder="1" applyAlignment="1">
      <alignment/>
    </xf>
    <xf numFmtId="0" fontId="20" fillId="2" borderId="0" xfId="0" applyFont="1" applyFill="1" applyAlignment="1">
      <alignment/>
    </xf>
    <xf numFmtId="0" fontId="6" fillId="2" borderId="0" xfId="0" applyFont="1" applyFill="1" applyAlignment="1">
      <alignment horizontal="center" wrapText="1"/>
    </xf>
    <xf numFmtId="0" fontId="6" fillId="2" borderId="0" xfId="0" applyFont="1" applyFill="1" applyBorder="1" applyAlignment="1" quotePrefix="1">
      <alignment/>
    </xf>
    <xf numFmtId="0" fontId="6" fillId="2" borderId="0" xfId="0" applyFont="1" applyFill="1" applyBorder="1" applyAlignment="1">
      <alignment horizontal="center"/>
    </xf>
    <xf numFmtId="0" fontId="6" fillId="2" borderId="0" xfId="0" applyFont="1" applyFill="1" applyBorder="1" applyAlignment="1">
      <alignment horizontal="right"/>
    </xf>
    <xf numFmtId="164" fontId="6" fillId="2" borderId="0" xfId="0" applyNumberFormat="1" applyFont="1" applyFill="1" applyBorder="1" applyAlignment="1">
      <alignment/>
    </xf>
    <xf numFmtId="0" fontId="6" fillId="2" borderId="7" xfId="0" applyFont="1" applyFill="1" applyBorder="1" applyAlignment="1">
      <alignment horizontal="left"/>
    </xf>
    <xf numFmtId="3" fontId="6" fillId="2" borderId="4" xfId="0" applyNumberFormat="1" applyFont="1" applyFill="1" applyBorder="1" applyAlignment="1">
      <alignment horizontal="center" wrapText="1"/>
    </xf>
    <xf numFmtId="3" fontId="6" fillId="2" borderId="7" xfId="0" applyNumberFormat="1"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14" fontId="6" fillId="2" borderId="4" xfId="0" applyNumberFormat="1" applyFont="1" applyFill="1" applyBorder="1" applyAlignment="1">
      <alignment horizontal="center" wrapText="1"/>
    </xf>
    <xf numFmtId="14" fontId="6" fillId="2" borderId="7" xfId="0" applyNumberFormat="1" applyFont="1" applyFill="1" applyBorder="1" applyAlignment="1">
      <alignment horizontal="center" wrapText="1"/>
    </xf>
    <xf numFmtId="0" fontId="6" fillId="2" borderId="8" xfId="0" applyFont="1" applyFill="1" applyBorder="1" applyAlignment="1">
      <alignment horizontal="left"/>
    </xf>
    <xf numFmtId="0" fontId="6" fillId="2" borderId="9" xfId="0" applyFont="1" applyFill="1" applyBorder="1" applyAlignment="1">
      <alignment horizontal="left"/>
    </xf>
    <xf numFmtId="0" fontId="0" fillId="0" borderId="0" xfId="0" applyFont="1" applyFill="1" applyAlignment="1">
      <alignment horizontal="center"/>
    </xf>
    <xf numFmtId="0" fontId="0" fillId="2" borderId="0" xfId="0" applyFont="1" applyFill="1" applyAlignment="1">
      <alignment horizontal="center"/>
    </xf>
    <xf numFmtId="0" fontId="14" fillId="2" borderId="0" xfId="0" applyFont="1" applyFill="1" applyBorder="1" applyAlignment="1">
      <alignment horizontal="center"/>
    </xf>
    <xf numFmtId="0" fontId="6" fillId="2" borderId="0" xfId="0" applyFont="1" applyFill="1" applyAlignment="1">
      <alignment horizontal="justify" wrapText="1"/>
    </xf>
    <xf numFmtId="0" fontId="6" fillId="2" borderId="8" xfId="0" applyFont="1" applyFill="1" applyBorder="1" applyAlignment="1">
      <alignment horizontal="center"/>
    </xf>
    <xf numFmtId="0" fontId="6" fillId="2" borderId="9" xfId="0" applyFont="1" applyFill="1" applyBorder="1" applyAlignment="1">
      <alignment horizontal="center"/>
    </xf>
    <xf numFmtId="3" fontId="6" fillId="2" borderId="8" xfId="0" applyNumberFormat="1" applyFont="1" applyFill="1" applyBorder="1" applyAlignment="1">
      <alignment horizontal="center" wrapText="1"/>
    </xf>
    <xf numFmtId="3" fontId="6" fillId="2" borderId="9" xfId="0" applyNumberFormat="1" applyFont="1" applyFill="1" applyBorder="1" applyAlignment="1">
      <alignment horizontal="center" wrapText="1"/>
    </xf>
    <xf numFmtId="0" fontId="6" fillId="2" borderId="4" xfId="0" applyFont="1" applyFill="1" applyBorder="1" applyAlignment="1">
      <alignment horizontal="left"/>
    </xf>
    <xf numFmtId="0" fontId="6" fillId="2" borderId="7" xfId="0" applyFont="1" applyFill="1" applyBorder="1" applyAlignment="1">
      <alignment horizontal="left"/>
    </xf>
    <xf numFmtId="37" fontId="6" fillId="2" borderId="8" xfId="0" applyNumberFormat="1" applyFont="1" applyFill="1" applyBorder="1" applyAlignment="1">
      <alignment horizontal="center" wrapText="1"/>
    </xf>
    <xf numFmtId="37" fontId="6" fillId="2" borderId="9" xfId="0" applyNumberFormat="1" applyFont="1" applyFill="1" applyBorder="1" applyAlignment="1">
      <alignment horizontal="center" wrapText="1"/>
    </xf>
    <xf numFmtId="0" fontId="6" fillId="2" borderId="4" xfId="0" applyFont="1" applyFill="1" applyBorder="1" applyAlignment="1">
      <alignment horizontal="center" wrapText="1"/>
    </xf>
    <xf numFmtId="0" fontId="6" fillId="2" borderId="7" xfId="0" applyFont="1" applyFill="1" applyBorder="1" applyAlignment="1">
      <alignment horizontal="center" wrapText="1"/>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21" fillId="2" borderId="0" xfId="0" applyFont="1" applyFill="1" applyAlignment="1">
      <alignment horizontal="justify" wrapText="1"/>
    </xf>
    <xf numFmtId="0" fontId="0" fillId="2" borderId="0" xfId="0" applyFont="1" applyFill="1" applyAlignment="1">
      <alignment horizontal="justify" wrapText="1"/>
    </xf>
    <xf numFmtId="0" fontId="6" fillId="2" borderId="1" xfId="0" applyFont="1" applyFill="1" applyBorder="1" applyAlignment="1">
      <alignment horizontal="center" wrapText="1"/>
    </xf>
    <xf numFmtId="0" fontId="0" fillId="2" borderId="1" xfId="0" applyFont="1" applyFill="1" applyBorder="1" applyAlignment="1">
      <alignment horizontal="center" wrapText="1"/>
    </xf>
    <xf numFmtId="15" fontId="6" fillId="2" borderId="0" xfId="0" applyNumberFormat="1" applyFont="1" applyFill="1" applyAlignment="1" quotePrefix="1">
      <alignment horizontal="center"/>
    </xf>
    <xf numFmtId="0" fontId="6" fillId="2" borderId="0" xfId="0" applyFont="1" applyFill="1" applyAlignment="1">
      <alignment horizontal="center"/>
    </xf>
    <xf numFmtId="0" fontId="22" fillId="2" borderId="0" xfId="0" applyFont="1" applyFill="1" applyAlignment="1">
      <alignment horizontal="justify" wrapText="1"/>
    </xf>
    <xf numFmtId="0" fontId="6" fillId="2" borderId="0" xfId="0" applyFont="1" applyFill="1" applyAlignment="1">
      <alignment horizontal="justify"/>
    </xf>
    <xf numFmtId="0" fontId="6" fillId="0" borderId="0" xfId="0" applyFont="1" applyFill="1" applyAlignment="1">
      <alignment horizontal="justify" wrapText="1"/>
    </xf>
    <xf numFmtId="0" fontId="6" fillId="2" borderId="0" xfId="0" applyFont="1" applyFill="1" applyAlignment="1">
      <alignment wrapText="1"/>
    </xf>
    <xf numFmtId="0" fontId="0" fillId="2" borderId="0" xfId="0" applyFont="1" applyFill="1" applyAlignment="1">
      <alignment wrapText="1"/>
    </xf>
    <xf numFmtId="0" fontId="6" fillId="2" borderId="18" xfId="0" applyFont="1" applyFill="1" applyBorder="1" applyAlignment="1">
      <alignment horizontal="left"/>
    </xf>
    <xf numFmtId="0" fontId="6" fillId="2" borderId="19" xfId="0" applyFont="1" applyFill="1" applyBorder="1" applyAlignment="1">
      <alignment horizontal="left"/>
    </xf>
    <xf numFmtId="0" fontId="6" fillId="2" borderId="6" xfId="0" applyFont="1" applyFill="1" applyBorder="1" applyAlignment="1">
      <alignment horizontal="center"/>
    </xf>
    <xf numFmtId="0" fontId="6" fillId="2" borderId="18" xfId="0" applyFont="1" applyFill="1" applyBorder="1" applyAlignment="1">
      <alignment horizontal="center" wrapText="1"/>
    </xf>
    <xf numFmtId="0" fontId="6" fillId="2" borderId="19" xfId="0" applyFont="1" applyFill="1" applyBorder="1" applyAlignment="1">
      <alignment horizontal="center" wrapText="1"/>
    </xf>
    <xf numFmtId="0" fontId="6" fillId="2" borderId="0" xfId="0" applyFont="1" applyFill="1" applyBorder="1" applyAlignment="1">
      <alignment horizontal="center" wrapText="1"/>
    </xf>
    <xf numFmtId="0" fontId="6" fillId="2" borderId="4" xfId="0" applyFont="1" applyFill="1" applyBorder="1" applyAlignment="1">
      <alignment horizontal="center"/>
    </xf>
    <xf numFmtId="0" fontId="6" fillId="2" borderId="7" xfId="0" applyFont="1" applyFill="1" applyBorder="1" applyAlignment="1">
      <alignment horizontal="center"/>
    </xf>
    <xf numFmtId="0" fontId="6" fillId="2" borderId="4" xfId="0" applyFont="1" applyFill="1" applyBorder="1" applyAlignment="1" quotePrefix="1">
      <alignment horizontal="left"/>
    </xf>
    <xf numFmtId="37" fontId="6" fillId="2" borderId="4" xfId="0" applyNumberFormat="1" applyFont="1" applyFill="1" applyBorder="1" applyAlignment="1">
      <alignment horizontal="center" wrapText="1"/>
    </xf>
    <xf numFmtId="37" fontId="6" fillId="2" borderId="7" xfId="0" applyNumberFormat="1" applyFont="1" applyFill="1" applyBorder="1" applyAlignment="1">
      <alignment horizontal="center" wrapText="1"/>
    </xf>
    <xf numFmtId="0" fontId="6" fillId="2" borderId="3" xfId="0"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QR-Q109_110509(final)"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9</xdr:row>
      <xdr:rowOff>133350</xdr:rowOff>
    </xdr:from>
    <xdr:to>
      <xdr:col>9</xdr:col>
      <xdr:colOff>638175</xdr:colOff>
      <xdr:row>9</xdr:row>
      <xdr:rowOff>133350</xdr:rowOff>
    </xdr:to>
    <xdr:sp>
      <xdr:nvSpPr>
        <xdr:cNvPr id="1" name="Line 1"/>
        <xdr:cNvSpPr>
          <a:spLocks/>
        </xdr:cNvSpPr>
      </xdr:nvSpPr>
      <xdr:spPr>
        <a:xfrm flipV="1">
          <a:off x="5962650" y="1771650"/>
          <a:ext cx="1876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9</xdr:row>
      <xdr:rowOff>133350</xdr:rowOff>
    </xdr:from>
    <xdr:to>
      <xdr:col>6</xdr:col>
      <xdr:colOff>95250</xdr:colOff>
      <xdr:row>9</xdr:row>
      <xdr:rowOff>133350</xdr:rowOff>
    </xdr:to>
    <xdr:sp>
      <xdr:nvSpPr>
        <xdr:cNvPr id="2" name="Line 2"/>
        <xdr:cNvSpPr>
          <a:spLocks/>
        </xdr:cNvSpPr>
      </xdr:nvSpPr>
      <xdr:spPr>
        <a:xfrm flipH="1">
          <a:off x="2714625" y="1771650"/>
          <a:ext cx="1733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R%20Q310_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eoh\GUH%202005\Quarterly%20report\Yeoh%20Doc\Yeoh\GUH%202003\Conso-QR-2003\Quarterly%20Report\Conso-QR-2003\GUH%20Conso%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Yeoh\GUH%202005\Quarterly%20report\GUH%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eoh\GUH%202005\Quarterly%20report\GUH2004\Conso-QR-2003\GUH%20Conso%202003\QR-31122002-19-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eoh\GUH%202005\Quarterly%20report\GUH2004\GUH%202003\QR-31122002-19-2-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wzleang1\Quaterly%20Report\Yr2009\Q109\QR-Q109_110509(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3)"/>
      <sheetName val="Key Fin. Info (wo Leader))"/>
      <sheetName val="Key Fin. Info (Q3) (wo Leader)"/>
      <sheetName val="Con.Inc.Stat"/>
      <sheetName val="Con.P+L (Q3)"/>
      <sheetName val="Con.P+L (Q3'09)"/>
      <sheetName val="Add Info"/>
      <sheetName val="Add Info (Q3)"/>
      <sheetName val="Con.Comp.Inc"/>
      <sheetName val="Con.Comp.Inc (Q3)"/>
      <sheetName val="Con.Fin.Position"/>
      <sheetName val="Con.Stat.Equity"/>
      <sheetName val="Con.Cash Flows"/>
      <sheetName val="CFlows2009-old"/>
      <sheetName val="CF wksht1 Grp"/>
      <sheetName val="CF wksht2GUH"/>
      <sheetName val="GUH-co.CF"/>
      <sheetName val="CF wksht"/>
      <sheetName val="Notes"/>
    </sheetNames>
    <sheetDataSet>
      <sheetData sheetId="0">
        <row r="27">
          <cell r="E27">
            <v>4.844054146421195</v>
          </cell>
          <cell r="G27">
            <v>15.899032460195677</v>
          </cell>
        </row>
      </sheetData>
      <sheetData sheetId="2">
        <row r="23">
          <cell r="G23">
            <v>32224</v>
          </cell>
        </row>
      </sheetData>
      <sheetData sheetId="5">
        <row r="18">
          <cell r="G18">
            <v>232581</v>
          </cell>
          <cell r="J18">
            <v>80015</v>
          </cell>
        </row>
        <row r="20">
          <cell r="G20">
            <v>-203986</v>
          </cell>
          <cell r="J20">
            <v>-72249</v>
          </cell>
        </row>
        <row r="22">
          <cell r="G22">
            <v>3301</v>
          </cell>
          <cell r="J22">
            <v>1550</v>
          </cell>
        </row>
        <row r="24">
          <cell r="G24">
            <v>-180</v>
          </cell>
          <cell r="J24">
            <v>-19</v>
          </cell>
        </row>
        <row r="26">
          <cell r="G26">
            <v>5004</v>
          </cell>
          <cell r="J26">
            <v>1524</v>
          </cell>
        </row>
        <row r="31">
          <cell r="G31">
            <v>-4496</v>
          </cell>
          <cell r="J31">
            <v>-1041</v>
          </cell>
        </row>
      </sheetData>
      <sheetData sheetId="10">
        <row r="18">
          <cell r="F18">
            <v>32224</v>
          </cell>
          <cell r="I18">
            <v>9780</v>
          </cell>
        </row>
        <row r="25">
          <cell r="F25">
            <v>-10885</v>
          </cell>
          <cell r="I25">
            <v>-3700</v>
          </cell>
        </row>
        <row r="28">
          <cell r="F28">
            <v>2562</v>
          </cell>
          <cell r="I28">
            <v>1262</v>
          </cell>
        </row>
        <row r="30">
          <cell r="F30">
            <v>-1274</v>
          </cell>
          <cell r="I30">
            <v>-1230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Key Fin. Info"/>
      <sheetName val="Key Fin. Info (wo quoted share)"/>
      <sheetName val="Con.P+Lto be replaced"/>
      <sheetName val="Con.P+Lto be replaced (ver.2)"/>
      <sheetName val="Add Info"/>
      <sheetName val="Con.BS "/>
      <sheetName val="Con.BS (ver.2)"/>
      <sheetName val="Con.Stat.Equity2008"/>
      <sheetName val="CFlows2008-new"/>
      <sheetName val="CFlows2008-old"/>
      <sheetName val="CF wksht1 Grp"/>
      <sheetName val="CF wksht2GUH"/>
      <sheetName val="CF wksht2GUH (2)"/>
      <sheetName val="GUH-co.CF"/>
      <sheetName val="CF wksht"/>
      <sheetName val="Notes 2009"/>
      <sheetName val="Notes 2008 (ver.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4"/>
  </sheetPr>
  <dimension ref="A1:M72"/>
  <sheetViews>
    <sheetView showGridLines="0" tabSelected="1" workbookViewId="0" topLeftCell="A1">
      <selection activeCell="A1" sqref="A1"/>
    </sheetView>
  </sheetViews>
  <sheetFormatPr defaultColWidth="9.140625" defaultRowHeight="12.75"/>
  <cols>
    <col min="1" max="4" width="3.7109375" style="2" customWidth="1"/>
    <col min="5" max="5" width="34.421875" style="2" customWidth="1"/>
    <col min="6" max="6" width="18.7109375" style="6" customWidth="1"/>
    <col min="7" max="7" width="16.7109375" style="2" customWidth="1"/>
    <col min="8" max="8" width="2.8515625" style="2" customWidth="1"/>
    <col min="9" max="9" width="17.421875" style="2" customWidth="1"/>
    <col min="10" max="10" width="21.140625" style="2" customWidth="1"/>
    <col min="11" max="11" width="17.421875" style="2" customWidth="1"/>
    <col min="12" max="16384" width="9.140625" style="2" customWidth="1"/>
  </cols>
  <sheetData>
    <row r="1" spans="1:6" ht="22.5" customHeight="1">
      <c r="A1" s="1" t="s">
        <v>361</v>
      </c>
      <c r="F1" s="2"/>
    </row>
    <row r="2" spans="3:6" ht="16.5" customHeight="1">
      <c r="C2" s="3"/>
      <c r="D2" s="3"/>
      <c r="E2" s="3"/>
      <c r="F2" s="4"/>
    </row>
    <row r="3" spans="1:7" ht="14.25" customHeight="1">
      <c r="A3" s="1"/>
      <c r="B3" s="3"/>
      <c r="C3" s="3"/>
      <c r="D3" s="3"/>
      <c r="E3" s="3"/>
      <c r="F3" s="4"/>
      <c r="G3" s="5"/>
    </row>
    <row r="4" ht="12.75">
      <c r="G4" s="5"/>
    </row>
    <row r="5" spans="1:11" ht="12.75">
      <c r="A5" s="7" t="s">
        <v>0</v>
      </c>
      <c r="G5" s="8"/>
      <c r="H5" s="8"/>
      <c r="I5" s="8"/>
      <c r="J5" s="8"/>
      <c r="K5" s="8"/>
    </row>
    <row r="6" spans="1:11" ht="12.75">
      <c r="A6" s="7" t="s">
        <v>1</v>
      </c>
      <c r="G6" s="8"/>
      <c r="H6" s="8"/>
      <c r="I6" s="8"/>
      <c r="J6" s="8"/>
      <c r="K6" s="8"/>
    </row>
    <row r="7" spans="7:11" ht="12.75">
      <c r="G7" s="8"/>
      <c r="H7" s="8"/>
      <c r="I7" s="8"/>
      <c r="J7" s="8"/>
      <c r="K7" s="8"/>
    </row>
    <row r="8" spans="7:11" ht="12.75">
      <c r="G8" s="8"/>
      <c r="H8" s="8"/>
      <c r="I8" s="8"/>
      <c r="J8" s="8"/>
      <c r="K8" s="8"/>
    </row>
    <row r="9" spans="7:11" ht="12.75">
      <c r="G9" s="9"/>
      <c r="H9" s="8"/>
      <c r="I9" s="8"/>
      <c r="J9" s="9"/>
      <c r="K9" s="8"/>
    </row>
    <row r="10" spans="6:11" ht="12.75">
      <c r="F10" s="286" t="s">
        <v>2</v>
      </c>
      <c r="G10" s="286"/>
      <c r="H10" s="8"/>
      <c r="I10" s="286" t="s">
        <v>3</v>
      </c>
      <c r="J10" s="286"/>
      <c r="K10" s="8"/>
    </row>
    <row r="11" spans="6:11" ht="12.75">
      <c r="F11" s="10" t="s">
        <v>4</v>
      </c>
      <c r="G11" s="8" t="s">
        <v>5</v>
      </c>
      <c r="H11" s="8"/>
      <c r="I11" s="8" t="s">
        <v>4</v>
      </c>
      <c r="J11" s="8" t="s">
        <v>5</v>
      </c>
      <c r="K11" s="8"/>
    </row>
    <row r="12" spans="6:11" ht="12.75">
      <c r="F12" s="10" t="s">
        <v>6</v>
      </c>
      <c r="G12" s="8" t="s">
        <v>7</v>
      </c>
      <c r="H12" s="8"/>
      <c r="I12" s="8" t="s">
        <v>6</v>
      </c>
      <c r="J12" s="8" t="s">
        <v>7</v>
      </c>
      <c r="K12" s="11"/>
    </row>
    <row r="13" spans="6:11" ht="12.75">
      <c r="F13" s="10" t="s">
        <v>8</v>
      </c>
      <c r="G13" s="8" t="s">
        <v>8</v>
      </c>
      <c r="H13" s="8"/>
      <c r="I13" s="8" t="s">
        <v>9</v>
      </c>
      <c r="J13" s="8" t="s">
        <v>10</v>
      </c>
      <c r="K13" s="8"/>
    </row>
    <row r="14" spans="6:11" ht="12.75">
      <c r="F14" s="12" t="s">
        <v>11</v>
      </c>
      <c r="G14" s="12" t="s">
        <v>12</v>
      </c>
      <c r="H14" s="11"/>
      <c r="I14" s="12" t="s">
        <v>11</v>
      </c>
      <c r="J14" s="12" t="s">
        <v>12</v>
      </c>
      <c r="K14" s="8"/>
    </row>
    <row r="15" spans="6:11" ht="12.75">
      <c r="F15" s="10" t="s">
        <v>13</v>
      </c>
      <c r="G15" s="8" t="s">
        <v>13</v>
      </c>
      <c r="H15" s="8"/>
      <c r="I15" s="8" t="s">
        <v>13</v>
      </c>
      <c r="J15" s="8" t="s">
        <v>13</v>
      </c>
      <c r="K15" s="8"/>
    </row>
    <row r="16" spans="7:11" ht="12.75">
      <c r="G16" s="13"/>
      <c r="H16" s="13"/>
      <c r="I16" s="13"/>
      <c r="J16" s="14"/>
      <c r="K16" s="13"/>
    </row>
    <row r="17" spans="1:11" ht="12.75">
      <c r="A17" s="7"/>
      <c r="G17" s="13"/>
      <c r="H17" s="13"/>
      <c r="I17" s="13"/>
      <c r="J17" s="14"/>
      <c r="K17" s="13"/>
    </row>
    <row r="18" spans="7:11" ht="12.75">
      <c r="G18" s="13"/>
      <c r="H18" s="13"/>
      <c r="I18" s="13"/>
      <c r="J18" s="14"/>
      <c r="K18" s="13"/>
    </row>
    <row r="19" spans="1:13" ht="14.25" customHeight="1">
      <c r="A19" s="2" t="s">
        <v>14</v>
      </c>
      <c r="F19" s="6">
        <f>'[1]Con.P+L (Q3)'!J18</f>
        <v>80015</v>
      </c>
      <c r="G19" s="6">
        <v>77663</v>
      </c>
      <c r="H19" s="13"/>
      <c r="I19" s="13">
        <f>'[1]Con.P+L (Q3)'!G18</f>
        <v>232581</v>
      </c>
      <c r="J19" s="13">
        <v>204924</v>
      </c>
      <c r="K19" s="13"/>
      <c r="M19" s="15"/>
    </row>
    <row r="20" spans="7:13" ht="12.75" customHeight="1">
      <c r="G20" s="6"/>
      <c r="H20" s="13"/>
      <c r="I20" s="13"/>
      <c r="J20" s="13"/>
      <c r="K20" s="13"/>
      <c r="M20" s="15"/>
    </row>
    <row r="21" spans="1:13" ht="12.75">
      <c r="A21" s="2" t="s">
        <v>15</v>
      </c>
      <c r="F21" s="6">
        <f>'[1]Con.P+L (Q3)'!J20</f>
        <v>-72249</v>
      </c>
      <c r="G21" s="13">
        <v>-64905</v>
      </c>
      <c r="H21" s="13"/>
      <c r="I21" s="13">
        <f>'[1]Con.P+L (Q3)'!G20</f>
        <v>-203986</v>
      </c>
      <c r="J21" s="13">
        <v>-178918</v>
      </c>
      <c r="K21" s="13"/>
      <c r="M21" s="15"/>
    </row>
    <row r="22" spans="7:13" ht="12.75">
      <c r="G22" s="6"/>
      <c r="H22" s="13"/>
      <c r="I22" s="13"/>
      <c r="J22" s="13"/>
      <c r="K22" s="13"/>
      <c r="M22" s="15"/>
    </row>
    <row r="23" spans="1:13" ht="12.75">
      <c r="A23" s="2" t="s">
        <v>16</v>
      </c>
      <c r="F23" s="6">
        <f>'[1]Con.P+L (Q3)'!J22</f>
        <v>1550</v>
      </c>
      <c r="G23" s="6">
        <v>1579</v>
      </c>
      <c r="H23" s="13"/>
      <c r="I23" s="13">
        <f>'[1]Con.P+L (Q3)'!G22</f>
        <v>3301</v>
      </c>
      <c r="J23" s="13">
        <v>11346</v>
      </c>
      <c r="K23" s="13"/>
      <c r="M23" s="15"/>
    </row>
    <row r="24" spans="7:13" ht="12.75">
      <c r="G24" s="14"/>
      <c r="H24" s="13"/>
      <c r="I24" s="13"/>
      <c r="J24" s="13"/>
      <c r="K24" s="13"/>
      <c r="M24" s="15"/>
    </row>
    <row r="25" spans="1:13" ht="12.75">
      <c r="A25" s="2" t="s">
        <v>17</v>
      </c>
      <c r="F25" s="6">
        <f>'[1]Con.P+L (Q3)'!J24</f>
        <v>-19</v>
      </c>
      <c r="G25" s="6">
        <v>-392</v>
      </c>
      <c r="H25" s="13"/>
      <c r="I25" s="13">
        <f>'[1]Con.P+L (Q3)'!G24</f>
        <v>-180</v>
      </c>
      <c r="J25" s="13">
        <v>-1201</v>
      </c>
      <c r="K25" s="13"/>
      <c r="M25" s="15"/>
    </row>
    <row r="26" spans="7:13" ht="12.75">
      <c r="G26" s="6"/>
      <c r="H26" s="13"/>
      <c r="I26" s="13"/>
      <c r="J26" s="13"/>
      <c r="K26" s="13"/>
      <c r="M26" s="15"/>
    </row>
    <row r="27" spans="1:13" ht="12.75">
      <c r="A27" s="2" t="s">
        <v>18</v>
      </c>
      <c r="F27" s="6">
        <f>'[1]Con.P+L (Q3)'!J26</f>
        <v>1524</v>
      </c>
      <c r="G27" s="6">
        <v>1743</v>
      </c>
      <c r="H27" s="13"/>
      <c r="I27" s="13">
        <f>'[1]Con.P+L (Q3)'!G26</f>
        <v>5004</v>
      </c>
      <c r="J27" s="13">
        <v>4722</v>
      </c>
      <c r="K27" s="13"/>
      <c r="M27" s="15"/>
    </row>
    <row r="28" spans="6:13" ht="12.75">
      <c r="F28" s="16"/>
      <c r="G28" s="16"/>
      <c r="H28" s="13"/>
      <c r="I28" s="17"/>
      <c r="J28" s="17"/>
      <c r="K28" s="13"/>
      <c r="M28" s="15"/>
    </row>
    <row r="29" spans="7:13" ht="12.75">
      <c r="G29" s="6"/>
      <c r="H29" s="13"/>
      <c r="I29" s="13"/>
      <c r="J29" s="13"/>
      <c r="K29" s="13"/>
      <c r="M29" s="15"/>
    </row>
    <row r="30" spans="1:13" ht="12.75">
      <c r="A30" s="2" t="s">
        <v>19</v>
      </c>
      <c r="F30" s="13">
        <f>SUM(F19:F27)</f>
        <v>10821</v>
      </c>
      <c r="G30" s="13">
        <v>15688</v>
      </c>
      <c r="H30" s="13"/>
      <c r="I30" s="13">
        <f>SUM(I19:I27)</f>
        <v>36720</v>
      </c>
      <c r="J30" s="13">
        <v>40873</v>
      </c>
      <c r="K30" s="13"/>
      <c r="M30" s="15"/>
    </row>
    <row r="31" spans="7:13" ht="12.75">
      <c r="G31" s="6"/>
      <c r="H31" s="13"/>
      <c r="I31" s="13"/>
      <c r="J31" s="13"/>
      <c r="K31" s="13"/>
      <c r="M31" s="15"/>
    </row>
    <row r="32" spans="1:13" ht="12.75">
      <c r="A32" s="2" t="s">
        <v>20</v>
      </c>
      <c r="F32" s="6">
        <f>'[1]Con.P+L (Q3)'!J31</f>
        <v>-1041</v>
      </c>
      <c r="G32" s="6">
        <v>-1521</v>
      </c>
      <c r="H32" s="13"/>
      <c r="I32" s="13">
        <f>'[1]Con.P+L (Q3)'!G31</f>
        <v>-4496</v>
      </c>
      <c r="J32" s="13">
        <v>-3269</v>
      </c>
      <c r="K32" s="13"/>
      <c r="M32" s="15"/>
    </row>
    <row r="33" spans="6:13" ht="12.75">
      <c r="F33" s="16"/>
      <c r="G33" s="16"/>
      <c r="H33" s="13"/>
      <c r="I33" s="17"/>
      <c r="J33" s="17"/>
      <c r="K33" s="13"/>
      <c r="M33" s="15"/>
    </row>
    <row r="34" spans="7:13" ht="12.75" customHeight="1">
      <c r="G34" s="6"/>
      <c r="H34" s="13"/>
      <c r="I34" s="13"/>
      <c r="J34" s="13"/>
      <c r="K34" s="13"/>
      <c r="M34" s="15"/>
    </row>
    <row r="35" spans="1:13" ht="12.75" customHeight="1">
      <c r="A35" s="2" t="s">
        <v>21</v>
      </c>
      <c r="F35" s="6">
        <f>SUM(F30:F32)</f>
        <v>9780</v>
      </c>
      <c r="G35" s="6">
        <f>SUM(G30:G32)</f>
        <v>14167</v>
      </c>
      <c r="H35" s="13"/>
      <c r="I35" s="6">
        <f>SUM(I30:I32)</f>
        <v>32224</v>
      </c>
      <c r="J35" s="6">
        <f>SUM(J30:J32)</f>
        <v>37604</v>
      </c>
      <c r="K35" s="6"/>
      <c r="M35" s="15"/>
    </row>
    <row r="36" spans="6:13" ht="12.75" customHeight="1" thickBot="1">
      <c r="F36" s="18"/>
      <c r="G36" s="18"/>
      <c r="H36" s="13"/>
      <c r="I36" s="19"/>
      <c r="J36" s="19"/>
      <c r="K36" s="13"/>
      <c r="M36" s="15"/>
    </row>
    <row r="37" spans="2:13" ht="13.5" thickTop="1">
      <c r="B37" s="20"/>
      <c r="F37" s="14"/>
      <c r="G37" s="14"/>
      <c r="H37" s="13"/>
      <c r="I37" s="13"/>
      <c r="J37" s="13"/>
      <c r="K37" s="13"/>
      <c r="M37" s="15"/>
    </row>
    <row r="38" spans="7:13" ht="12.75">
      <c r="G38" s="6"/>
      <c r="H38" s="13"/>
      <c r="I38" s="13"/>
      <c r="J38" s="13"/>
      <c r="K38" s="14"/>
      <c r="M38" s="15"/>
    </row>
    <row r="39" spans="1:13" ht="12.75">
      <c r="A39" s="2" t="s">
        <v>22</v>
      </c>
      <c r="G39" s="6"/>
      <c r="H39" s="13"/>
      <c r="I39" s="13"/>
      <c r="J39" s="13"/>
      <c r="K39" s="14"/>
      <c r="M39" s="15"/>
    </row>
    <row r="40" spans="7:13" ht="12.75">
      <c r="G40" s="6"/>
      <c r="H40" s="13"/>
      <c r="I40" s="13"/>
      <c r="J40" s="13"/>
      <c r="K40" s="14"/>
      <c r="M40" s="15"/>
    </row>
    <row r="41" spans="1:13" ht="12.75">
      <c r="A41" s="2" t="s">
        <v>23</v>
      </c>
      <c r="F41" s="6">
        <f>F35</f>
        <v>9780</v>
      </c>
      <c r="G41" s="6">
        <f>G35</f>
        <v>14167</v>
      </c>
      <c r="H41" s="13"/>
      <c r="I41" s="6">
        <f>I35</f>
        <v>32224</v>
      </c>
      <c r="J41" s="6">
        <f>J35</f>
        <v>37604</v>
      </c>
      <c r="K41" s="14"/>
      <c r="M41" s="15"/>
    </row>
    <row r="42" spans="7:13" ht="12.75">
      <c r="G42" s="6"/>
      <c r="H42" s="13"/>
      <c r="I42" s="6"/>
      <c r="J42" s="6"/>
      <c r="K42" s="14"/>
      <c r="M42" s="15"/>
    </row>
    <row r="43" spans="1:13" ht="12.75">
      <c r="A43" s="2" t="s">
        <v>24</v>
      </c>
      <c r="F43" s="14">
        <v>0</v>
      </c>
      <c r="G43" s="14">
        <v>0</v>
      </c>
      <c r="H43" s="13"/>
      <c r="I43" s="13">
        <v>0</v>
      </c>
      <c r="J43" s="13">
        <v>0</v>
      </c>
      <c r="K43" s="14"/>
      <c r="M43" s="15"/>
    </row>
    <row r="44" spans="6:13" ht="12.75">
      <c r="F44" s="16"/>
      <c r="G44" s="16"/>
      <c r="H44" s="13"/>
      <c r="I44" s="17"/>
      <c r="J44" s="17"/>
      <c r="K44" s="14"/>
      <c r="M44" s="15"/>
    </row>
    <row r="45" spans="7:13" ht="12.75">
      <c r="G45" s="6"/>
      <c r="H45" s="13"/>
      <c r="I45" s="13"/>
      <c r="J45" s="13"/>
      <c r="K45" s="14"/>
      <c r="M45" s="15"/>
    </row>
    <row r="46" spans="6:13" ht="12.75">
      <c r="F46" s="6">
        <f>+F43+F41</f>
        <v>9780</v>
      </c>
      <c r="G46" s="6">
        <f>+G43+G41</f>
        <v>14167</v>
      </c>
      <c r="H46" s="13"/>
      <c r="I46" s="6">
        <f>+I43+I41</f>
        <v>32224</v>
      </c>
      <c r="J46" s="6">
        <f>+J43+J41</f>
        <v>37604</v>
      </c>
      <c r="K46" s="14"/>
      <c r="M46" s="15"/>
    </row>
    <row r="47" spans="6:13" ht="13.5" thickBot="1">
      <c r="F47" s="18"/>
      <c r="G47" s="18"/>
      <c r="H47" s="13"/>
      <c r="I47" s="18"/>
      <c r="J47" s="18"/>
      <c r="K47" s="14"/>
      <c r="M47" s="15"/>
    </row>
    <row r="48" spans="7:13" ht="13.5" thickTop="1">
      <c r="G48" s="6"/>
      <c r="H48" s="13"/>
      <c r="I48" s="13"/>
      <c r="J48" s="13"/>
      <c r="K48" s="14"/>
      <c r="M48" s="15"/>
    </row>
    <row r="49" spans="1:13" ht="12.75">
      <c r="A49" s="2" t="s">
        <v>25</v>
      </c>
      <c r="G49" s="6"/>
      <c r="H49" s="13"/>
      <c r="I49" s="13"/>
      <c r="J49" s="13"/>
      <c r="K49" s="14"/>
      <c r="M49" s="15"/>
    </row>
    <row r="50" spans="7:13" ht="12.75">
      <c r="G50" s="6"/>
      <c r="H50" s="13"/>
      <c r="I50" s="13"/>
      <c r="J50" s="13"/>
      <c r="K50" s="13"/>
      <c r="M50" s="15"/>
    </row>
    <row r="51" spans="1:13" ht="12.75">
      <c r="A51" s="2" t="s">
        <v>26</v>
      </c>
      <c r="B51" s="2" t="s">
        <v>27</v>
      </c>
      <c r="F51" s="21">
        <f>'[1]Key Fin. Info'!E27</f>
        <v>4.844054146421195</v>
      </c>
      <c r="G51" s="21">
        <v>6.77</v>
      </c>
      <c r="H51" s="22"/>
      <c r="I51" s="22">
        <f>'[1]Key Fin. Info'!G27</f>
        <v>15.899032460195677</v>
      </c>
      <c r="J51" s="22">
        <v>17.08</v>
      </c>
      <c r="K51" s="13"/>
      <c r="M51" s="15"/>
    </row>
    <row r="52" spans="6:13" ht="13.5" customHeight="1">
      <c r="F52" s="21"/>
      <c r="G52" s="21"/>
      <c r="H52" s="22"/>
      <c r="I52" s="22"/>
      <c r="J52" s="22"/>
      <c r="K52" s="13"/>
      <c r="M52" s="15"/>
    </row>
    <row r="53" spans="1:13" ht="15.75" customHeight="1">
      <c r="A53" s="2" t="s">
        <v>28</v>
      </c>
      <c r="B53" s="2" t="s">
        <v>29</v>
      </c>
      <c r="F53" s="23" t="s">
        <v>30</v>
      </c>
      <c r="G53" s="23" t="s">
        <v>30</v>
      </c>
      <c r="H53" s="23"/>
      <c r="I53" s="23" t="s">
        <v>30</v>
      </c>
      <c r="J53" s="23" t="s">
        <v>30</v>
      </c>
      <c r="K53" s="13"/>
      <c r="M53" s="15"/>
    </row>
    <row r="54" spans="6:13" ht="12.75">
      <c r="F54" s="23"/>
      <c r="G54" s="23"/>
      <c r="H54" s="23"/>
      <c r="I54" s="23"/>
      <c r="J54" s="23"/>
      <c r="K54" s="13"/>
      <c r="M54" s="15"/>
    </row>
    <row r="55" spans="5:13" ht="12.75">
      <c r="E55" s="24"/>
      <c r="F55" s="23"/>
      <c r="G55" s="23"/>
      <c r="H55" s="23"/>
      <c r="I55" s="23"/>
      <c r="J55" s="23"/>
      <c r="K55" s="13"/>
      <c r="M55" s="15"/>
    </row>
    <row r="56" spans="5:13" ht="12.75">
      <c r="E56" s="24"/>
      <c r="F56" s="23"/>
      <c r="G56" s="23"/>
      <c r="H56" s="23"/>
      <c r="I56" s="23"/>
      <c r="J56" s="23"/>
      <c r="K56" s="13"/>
      <c r="M56" s="15"/>
    </row>
    <row r="57" spans="5:13" ht="12.75">
      <c r="E57" s="24"/>
      <c r="F57" s="23"/>
      <c r="G57" s="23"/>
      <c r="H57" s="23"/>
      <c r="I57" s="23"/>
      <c r="J57" s="23"/>
      <c r="K57" s="13"/>
      <c r="M57" s="15"/>
    </row>
    <row r="58" spans="5:13" ht="12.75">
      <c r="E58" s="24"/>
      <c r="F58" s="23"/>
      <c r="G58" s="23"/>
      <c r="H58" s="23"/>
      <c r="I58" s="23"/>
      <c r="J58" s="23"/>
      <c r="K58" s="13"/>
      <c r="M58" s="15"/>
    </row>
    <row r="59" spans="5:13" ht="12.75">
      <c r="E59" s="24"/>
      <c r="F59" s="23"/>
      <c r="G59" s="23"/>
      <c r="H59" s="23"/>
      <c r="I59" s="23"/>
      <c r="J59" s="23"/>
      <c r="K59" s="13"/>
      <c r="M59" s="15"/>
    </row>
    <row r="60" spans="5:13" ht="12.75">
      <c r="E60" s="24"/>
      <c r="F60" s="23"/>
      <c r="G60" s="23"/>
      <c r="H60" s="23"/>
      <c r="I60" s="23"/>
      <c r="J60" s="23"/>
      <c r="K60" s="13"/>
      <c r="M60" s="15"/>
    </row>
    <row r="61" spans="5:13" ht="12.75">
      <c r="E61" s="24"/>
      <c r="F61" s="23"/>
      <c r="G61" s="23"/>
      <c r="H61" s="23"/>
      <c r="I61" s="23"/>
      <c r="J61" s="23"/>
      <c r="K61" s="13"/>
      <c r="M61" s="15"/>
    </row>
    <row r="62" spans="5:13" ht="12.75">
      <c r="E62" s="24"/>
      <c r="F62" s="23"/>
      <c r="G62" s="23"/>
      <c r="H62" s="23"/>
      <c r="I62" s="23"/>
      <c r="J62" s="23"/>
      <c r="K62" s="13"/>
      <c r="M62" s="15"/>
    </row>
    <row r="63" spans="5:13" ht="12.75">
      <c r="E63" s="24"/>
      <c r="F63" s="23"/>
      <c r="G63" s="23"/>
      <c r="H63" s="23"/>
      <c r="I63" s="23"/>
      <c r="J63" s="23"/>
      <c r="K63" s="13"/>
      <c r="M63" s="15"/>
    </row>
    <row r="64" spans="5:13" ht="12.75">
      <c r="E64" s="24"/>
      <c r="F64" s="23"/>
      <c r="G64" s="23"/>
      <c r="H64" s="23"/>
      <c r="I64" s="23"/>
      <c r="J64" s="23"/>
      <c r="K64" s="13"/>
      <c r="M64" s="15"/>
    </row>
    <row r="65" spans="5:13" ht="12.75">
      <c r="E65" s="24"/>
      <c r="F65" s="23"/>
      <c r="G65" s="23"/>
      <c r="H65" s="23"/>
      <c r="I65" s="23"/>
      <c r="J65" s="23"/>
      <c r="K65" s="13"/>
      <c r="M65" s="15"/>
    </row>
    <row r="66" spans="5:13" ht="12.75">
      <c r="E66" s="24"/>
      <c r="F66" s="23"/>
      <c r="G66" s="23"/>
      <c r="H66" s="23"/>
      <c r="I66" s="23"/>
      <c r="J66" s="23"/>
      <c r="K66" s="13"/>
      <c r="M66" s="15"/>
    </row>
    <row r="67" spans="5:13" ht="12.75">
      <c r="E67" s="24"/>
      <c r="F67" s="23"/>
      <c r="G67" s="23"/>
      <c r="H67" s="23"/>
      <c r="I67" s="23"/>
      <c r="J67" s="23"/>
      <c r="K67" s="13"/>
      <c r="M67" s="15"/>
    </row>
    <row r="68" spans="5:11" ht="12.75">
      <c r="E68" s="24"/>
      <c r="F68" s="25">
        <v>225632</v>
      </c>
      <c r="G68" s="26">
        <v>232694</v>
      </c>
      <c r="H68" s="13"/>
      <c r="I68" s="13"/>
      <c r="J68" s="14"/>
      <c r="K68" s="13"/>
    </row>
    <row r="69" spans="2:11" ht="12.75">
      <c r="B69" s="27"/>
      <c r="E69" s="24"/>
      <c r="G69" s="13"/>
      <c r="H69" s="13"/>
      <c r="I69" s="13"/>
      <c r="J69" s="14"/>
      <c r="K69" s="13"/>
    </row>
    <row r="70" spans="2:11" ht="12.75">
      <c r="B70" s="27"/>
      <c r="G70" s="13"/>
      <c r="H70" s="13"/>
      <c r="I70" s="13"/>
      <c r="J70" s="14"/>
      <c r="K70" s="13"/>
    </row>
    <row r="71" spans="1:11" ht="12.75">
      <c r="A71" s="7" t="s">
        <v>31</v>
      </c>
      <c r="B71" s="7"/>
      <c r="C71" s="7"/>
      <c r="D71" s="7"/>
      <c r="E71" s="7"/>
      <c r="F71" s="28"/>
      <c r="G71" s="13"/>
      <c r="H71" s="13"/>
      <c r="I71" s="13"/>
      <c r="J71" s="13"/>
      <c r="K71" s="13"/>
    </row>
    <row r="72" spans="1:11" ht="12.75">
      <c r="A72" s="7" t="s">
        <v>32</v>
      </c>
      <c r="B72" s="7"/>
      <c r="C72" s="7"/>
      <c r="D72" s="7"/>
      <c r="E72" s="7"/>
      <c r="F72" s="28"/>
      <c r="G72" s="29"/>
      <c r="H72" s="29"/>
      <c r="I72" s="29"/>
      <c r="J72" s="30"/>
      <c r="K72" s="29"/>
    </row>
  </sheetData>
  <mergeCells count="2">
    <mergeCell ref="F10:G10"/>
    <mergeCell ref="I10:J10"/>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indexed="34"/>
  </sheetPr>
  <dimension ref="A1:O76"/>
  <sheetViews>
    <sheetView workbookViewId="0" topLeftCell="A1">
      <selection activeCell="A1" sqref="A1"/>
    </sheetView>
  </sheetViews>
  <sheetFormatPr defaultColWidth="9.140625" defaultRowHeight="12.75"/>
  <cols>
    <col min="1" max="2" width="2.7109375" style="65" customWidth="1"/>
    <col min="3" max="4" width="9.140625" style="65" customWidth="1"/>
    <col min="5" max="5" width="19.00390625" style="65" customWidth="1"/>
    <col min="6" max="6" width="13.8515625" style="65" customWidth="1"/>
    <col min="7" max="7" width="17.421875" style="65" customWidth="1"/>
    <col min="8" max="8" width="3.7109375" style="65" customWidth="1"/>
    <col min="9" max="9" width="14.421875" style="65" customWidth="1"/>
    <col min="10" max="10" width="17.140625" style="65" customWidth="1"/>
    <col min="11" max="11" width="4.140625" style="65" customWidth="1"/>
    <col min="12" max="16384" width="9.140625" style="65" customWidth="1"/>
  </cols>
  <sheetData>
    <row r="1" s="32" customFormat="1" ht="22.5" customHeight="1">
      <c r="A1" s="31" t="s">
        <v>361</v>
      </c>
    </row>
    <row r="2" spans="3:6" s="32" customFormat="1" ht="16.5" customHeight="1">
      <c r="C2" s="33"/>
      <c r="D2" s="33"/>
      <c r="E2" s="33"/>
      <c r="F2" s="34"/>
    </row>
    <row r="3" spans="1:7" s="32" customFormat="1" ht="14.25" customHeight="1">
      <c r="A3" s="31"/>
      <c r="B3" s="33"/>
      <c r="C3" s="33"/>
      <c r="D3" s="33"/>
      <c r="E3" s="33"/>
      <c r="F3" s="34"/>
      <c r="G3" s="35"/>
    </row>
    <row r="4" spans="6:7" s="32" customFormat="1" ht="12.75">
      <c r="F4" s="36"/>
      <c r="G4" s="35"/>
    </row>
    <row r="5" spans="1:11" s="32" customFormat="1" ht="12.75">
      <c r="A5" s="37" t="s">
        <v>33</v>
      </c>
      <c r="F5" s="36"/>
      <c r="G5" s="38"/>
      <c r="H5" s="38"/>
      <c r="I5" s="38"/>
      <c r="J5" s="38"/>
      <c r="K5" s="38"/>
    </row>
    <row r="6" spans="1:11" s="32" customFormat="1" ht="12.75">
      <c r="A6" s="37" t="s">
        <v>1</v>
      </c>
      <c r="F6" s="36"/>
      <c r="G6" s="38"/>
      <c r="H6" s="38"/>
      <c r="I6" s="38"/>
      <c r="J6" s="38"/>
      <c r="K6" s="38"/>
    </row>
    <row r="7" spans="6:11" s="32" customFormat="1" ht="12.75">
      <c r="F7" s="36"/>
      <c r="G7" s="38"/>
      <c r="H7" s="38"/>
      <c r="I7" s="38"/>
      <c r="J7" s="38"/>
      <c r="K7" s="38"/>
    </row>
    <row r="8" spans="6:11" s="32" customFormat="1" ht="12.75">
      <c r="F8" s="36"/>
      <c r="G8" s="38"/>
      <c r="H8" s="38"/>
      <c r="I8" s="38"/>
      <c r="J8" s="38"/>
      <c r="K8" s="38"/>
    </row>
    <row r="9" spans="6:11" s="32" customFormat="1" ht="12.75">
      <c r="F9" s="36"/>
      <c r="G9" s="39"/>
      <c r="H9" s="38"/>
      <c r="I9" s="38"/>
      <c r="J9" s="39"/>
      <c r="K9" s="38"/>
    </row>
    <row r="10" spans="6:11" s="32" customFormat="1" ht="12.75">
      <c r="F10" s="287" t="s">
        <v>2</v>
      </c>
      <c r="G10" s="287"/>
      <c r="H10" s="38"/>
      <c r="I10" s="287" t="s">
        <v>3</v>
      </c>
      <c r="J10" s="287"/>
      <c r="K10" s="38"/>
    </row>
    <row r="11" spans="6:11" s="32" customFormat="1" ht="12.75">
      <c r="F11" s="40" t="s">
        <v>4</v>
      </c>
      <c r="G11" s="38" t="s">
        <v>5</v>
      </c>
      <c r="H11" s="38"/>
      <c r="I11" s="38" t="s">
        <v>4</v>
      </c>
      <c r="J11" s="38" t="s">
        <v>5</v>
      </c>
      <c r="K11" s="38"/>
    </row>
    <row r="12" spans="6:11" s="32" customFormat="1" ht="12.75">
      <c r="F12" s="40" t="s">
        <v>6</v>
      </c>
      <c r="G12" s="38" t="s">
        <v>7</v>
      </c>
      <c r="H12" s="38"/>
      <c r="I12" s="38" t="s">
        <v>6</v>
      </c>
      <c r="J12" s="38" t="s">
        <v>7</v>
      </c>
      <c r="K12" s="41"/>
    </row>
    <row r="13" spans="6:11" s="32" customFormat="1" ht="12.75">
      <c r="F13" s="40" t="s">
        <v>8</v>
      </c>
      <c r="G13" s="38" t="s">
        <v>8</v>
      </c>
      <c r="H13" s="38"/>
      <c r="I13" s="38" t="s">
        <v>9</v>
      </c>
      <c r="J13" s="38" t="s">
        <v>10</v>
      </c>
      <c r="K13" s="38"/>
    </row>
    <row r="14" spans="6:11" s="32" customFormat="1" ht="12.75">
      <c r="F14" s="42" t="s">
        <v>11</v>
      </c>
      <c r="G14" s="42" t="s">
        <v>12</v>
      </c>
      <c r="H14" s="41"/>
      <c r="I14" s="42" t="s">
        <v>11</v>
      </c>
      <c r="J14" s="42" t="s">
        <v>12</v>
      </c>
      <c r="K14" s="38"/>
    </row>
    <row r="15" spans="6:11" s="32" customFormat="1" ht="12.75">
      <c r="F15" s="40" t="s">
        <v>13</v>
      </c>
      <c r="G15" s="38" t="s">
        <v>13</v>
      </c>
      <c r="H15" s="38"/>
      <c r="I15" s="38" t="s">
        <v>13</v>
      </c>
      <c r="J15" s="38" t="s">
        <v>13</v>
      </c>
      <c r="K15" s="38"/>
    </row>
    <row r="17" spans="1:15" s="32" customFormat="1" ht="12.75">
      <c r="A17" s="43" t="s">
        <v>21</v>
      </c>
      <c r="B17" s="43"/>
      <c r="C17" s="44"/>
      <c r="D17" s="43"/>
      <c r="E17" s="45"/>
      <c r="F17" s="46">
        <f>'[1]Con.Comp.Inc (Q3)'!I18</f>
        <v>9780</v>
      </c>
      <c r="G17" s="47">
        <v>14167</v>
      </c>
      <c r="I17" s="47">
        <f>'[1]Key Fin. Info (wo Leader))'!G23</f>
        <v>32224</v>
      </c>
      <c r="J17" s="47">
        <v>37604</v>
      </c>
      <c r="O17" s="48"/>
    </row>
    <row r="18" spans="1:10" s="32" customFormat="1" ht="12.75">
      <c r="A18" s="43"/>
      <c r="B18" s="43"/>
      <c r="C18" s="44"/>
      <c r="D18" s="43"/>
      <c r="E18" s="45"/>
      <c r="F18" s="49"/>
      <c r="G18" s="50"/>
      <c r="I18" s="50"/>
      <c r="J18" s="50"/>
    </row>
    <row r="19" spans="1:10" s="32" customFormat="1" ht="12.75">
      <c r="A19" s="43"/>
      <c r="B19" s="43"/>
      <c r="C19" s="44"/>
      <c r="D19" s="43"/>
      <c r="E19" s="45"/>
      <c r="F19" s="46"/>
      <c r="G19" s="47"/>
      <c r="I19" s="47"/>
      <c r="J19" s="47"/>
    </row>
    <row r="20" spans="1:10" s="32" customFormat="1" ht="12.75">
      <c r="A20" s="43"/>
      <c r="B20" s="43"/>
      <c r="C20" s="44"/>
      <c r="D20" s="43"/>
      <c r="E20" s="45"/>
      <c r="F20" s="46"/>
      <c r="G20" s="47"/>
      <c r="I20" s="47"/>
      <c r="J20" s="47"/>
    </row>
    <row r="21" spans="1:10" s="32" customFormat="1" ht="12.75">
      <c r="A21" s="43" t="s">
        <v>34</v>
      </c>
      <c r="B21" s="43"/>
      <c r="C21" s="44"/>
      <c r="D21" s="43"/>
      <c r="E21" s="45"/>
      <c r="F21" s="46"/>
      <c r="G21" s="51"/>
      <c r="I21" s="47"/>
      <c r="J21" s="47"/>
    </row>
    <row r="22" spans="1:10" s="32" customFormat="1" ht="12.75">
      <c r="A22" s="43"/>
      <c r="B22" s="43"/>
      <c r="C22" s="44"/>
      <c r="D22" s="43"/>
      <c r="E22" s="45"/>
      <c r="F22" s="46"/>
      <c r="G22" s="51"/>
      <c r="I22" s="47"/>
      <c r="J22" s="47"/>
    </row>
    <row r="23" spans="2:6" s="32" customFormat="1" ht="12.75">
      <c r="B23" s="43" t="s">
        <v>35</v>
      </c>
      <c r="C23" s="52"/>
      <c r="D23" s="53"/>
      <c r="E23" s="54"/>
      <c r="F23" s="36"/>
    </row>
    <row r="24" spans="2:15" s="32" customFormat="1" ht="12.75">
      <c r="B24" s="43" t="s">
        <v>36</v>
      </c>
      <c r="C24" s="52"/>
      <c r="D24" s="53"/>
      <c r="E24" s="54"/>
      <c r="F24" s="55">
        <f>'[1]Con.Comp.Inc (Q3)'!I25</f>
        <v>-3700</v>
      </c>
      <c r="G24" s="55">
        <v>-1443</v>
      </c>
      <c r="I24" s="55">
        <v>-10885</v>
      </c>
      <c r="J24" s="55">
        <v>1760</v>
      </c>
      <c r="O24" s="48"/>
    </row>
    <row r="25" spans="2:15" s="32" customFormat="1" ht="12.75">
      <c r="B25" s="43"/>
      <c r="C25" s="52"/>
      <c r="D25" s="53"/>
      <c r="E25" s="54"/>
      <c r="F25" s="55"/>
      <c r="G25" s="55"/>
      <c r="I25" s="55"/>
      <c r="J25" s="55"/>
      <c r="O25" s="48"/>
    </row>
    <row r="26" spans="2:15" s="32" customFormat="1" ht="12.75">
      <c r="B26" s="43" t="s">
        <v>37</v>
      </c>
      <c r="C26" s="52"/>
      <c r="D26" s="53"/>
      <c r="E26" s="54"/>
      <c r="O26" s="48"/>
    </row>
    <row r="27" spans="2:15" s="32" customFormat="1" ht="12.75">
      <c r="B27" s="43" t="s">
        <v>38</v>
      </c>
      <c r="C27" s="52"/>
      <c r="D27" s="53"/>
      <c r="E27" s="54"/>
      <c r="F27" s="55">
        <f>'[1]Con.Comp.Inc (Q3)'!I28</f>
        <v>1262</v>
      </c>
      <c r="G27" s="55">
        <v>0</v>
      </c>
      <c r="I27" s="55">
        <v>2562</v>
      </c>
      <c r="J27" s="55">
        <v>0</v>
      </c>
      <c r="O27" s="48"/>
    </row>
    <row r="28" spans="2:15" s="32" customFormat="1" ht="12.75">
      <c r="B28" s="43"/>
      <c r="C28" s="52"/>
      <c r="D28" s="53"/>
      <c r="E28" s="54"/>
      <c r="F28" s="55"/>
      <c r="G28" s="55"/>
      <c r="I28" s="55"/>
      <c r="J28" s="55"/>
      <c r="O28" s="48"/>
    </row>
    <row r="29" spans="2:15" s="32" customFormat="1" ht="12.75">
      <c r="B29" s="43" t="s">
        <v>39</v>
      </c>
      <c r="C29" s="52"/>
      <c r="D29" s="53"/>
      <c r="E29" s="54"/>
      <c r="F29" s="55">
        <f>'[1]Con.Comp.Inc (Q3)'!I30</f>
        <v>-1230</v>
      </c>
      <c r="G29" s="55">
        <v>0</v>
      </c>
      <c r="I29" s="55">
        <v>-1274</v>
      </c>
      <c r="J29" s="55">
        <v>0</v>
      </c>
      <c r="O29" s="48"/>
    </row>
    <row r="30" spans="1:10" s="32" customFormat="1" ht="12.75">
      <c r="A30" s="43"/>
      <c r="B30" s="43" t="s">
        <v>40</v>
      </c>
      <c r="C30" s="52"/>
      <c r="D30" s="53"/>
      <c r="E30" s="54"/>
      <c r="F30" s="46"/>
      <c r="G30" s="56"/>
      <c r="I30" s="57"/>
      <c r="J30" s="57"/>
    </row>
    <row r="31" spans="1:10" s="32" customFormat="1" ht="12.75">
      <c r="A31" s="43"/>
      <c r="B31" s="43"/>
      <c r="C31" s="52"/>
      <c r="D31" s="53"/>
      <c r="E31" s="54"/>
      <c r="F31" s="46"/>
      <c r="G31" s="56"/>
      <c r="I31" s="57"/>
      <c r="J31" s="57"/>
    </row>
    <row r="32" spans="1:10" s="32" customFormat="1" ht="12.75">
      <c r="A32" s="43"/>
      <c r="B32" s="43"/>
      <c r="C32" s="52"/>
      <c r="D32" s="53"/>
      <c r="E32" s="54"/>
      <c r="F32" s="58"/>
      <c r="G32" s="59"/>
      <c r="I32" s="60"/>
      <c r="J32" s="60"/>
    </row>
    <row r="33" spans="1:10" s="32" customFormat="1" ht="12.75">
      <c r="A33" s="43" t="s">
        <v>41</v>
      </c>
      <c r="B33" s="43"/>
      <c r="C33" s="52"/>
      <c r="D33" s="53"/>
      <c r="E33" s="54"/>
      <c r="F33" s="46">
        <f>SUM(F24:F30)</f>
        <v>-3668</v>
      </c>
      <c r="G33" s="46">
        <f>SUM(G24:G30)</f>
        <v>-1443</v>
      </c>
      <c r="I33" s="57">
        <f>SUM(I24:I30)</f>
        <v>-9597</v>
      </c>
      <c r="J33" s="57">
        <f>SUM(J24:J30)</f>
        <v>1760</v>
      </c>
    </row>
    <row r="34" spans="1:10" s="32" customFormat="1" ht="12.75">
      <c r="A34" s="43"/>
      <c r="B34" s="43"/>
      <c r="C34" s="52"/>
      <c r="D34" s="53"/>
      <c r="E34" s="54"/>
      <c r="F34" s="49"/>
      <c r="G34" s="61"/>
      <c r="I34" s="61"/>
      <c r="J34" s="61"/>
    </row>
    <row r="35" spans="1:10" s="32" customFormat="1" ht="12.75">
      <c r="A35" s="43"/>
      <c r="B35" s="43"/>
      <c r="C35" s="52"/>
      <c r="D35" s="53"/>
      <c r="E35" s="54"/>
      <c r="F35" s="46"/>
      <c r="G35" s="57"/>
      <c r="I35" s="57"/>
      <c r="J35" s="57"/>
    </row>
    <row r="36" spans="1:10" s="32" customFormat="1" ht="12.75">
      <c r="A36" s="43"/>
      <c r="B36" s="43"/>
      <c r="C36" s="52"/>
      <c r="D36" s="53"/>
      <c r="E36" s="54"/>
      <c r="F36" s="46"/>
      <c r="G36" s="57"/>
      <c r="I36" s="57"/>
      <c r="J36" s="57"/>
    </row>
    <row r="37" spans="1:10" s="32" customFormat="1" ht="12.75">
      <c r="A37" s="43"/>
      <c r="B37" s="43"/>
      <c r="C37" s="52"/>
      <c r="D37" s="53"/>
      <c r="E37" s="54"/>
      <c r="F37" s="58"/>
      <c r="G37" s="60"/>
      <c r="I37" s="60"/>
      <c r="J37" s="60"/>
    </row>
    <row r="38" spans="1:15" s="32" customFormat="1" ht="12.75">
      <c r="A38" s="43" t="s">
        <v>42</v>
      </c>
      <c r="B38" s="43"/>
      <c r="C38" s="52"/>
      <c r="D38" s="53"/>
      <c r="E38" s="54"/>
      <c r="F38" s="46">
        <f>F17+F33</f>
        <v>6112</v>
      </c>
      <c r="G38" s="57">
        <f>G17+G33</f>
        <v>12724</v>
      </c>
      <c r="I38" s="57">
        <f>I17+I33</f>
        <v>22627</v>
      </c>
      <c r="J38" s="57">
        <f>J17+J33</f>
        <v>39364</v>
      </c>
      <c r="O38" s="48"/>
    </row>
    <row r="39" spans="1:10" s="32" customFormat="1" ht="13.5" thickBot="1">
      <c r="A39" s="43"/>
      <c r="B39" s="43"/>
      <c r="C39" s="52"/>
      <c r="D39" s="53"/>
      <c r="E39" s="54"/>
      <c r="F39" s="62"/>
      <c r="G39" s="63"/>
      <c r="I39" s="63"/>
      <c r="J39" s="63"/>
    </row>
    <row r="40" spans="1:10" s="32" customFormat="1" ht="13.5" thickTop="1">
      <c r="A40" s="43"/>
      <c r="B40" s="43"/>
      <c r="C40" s="52"/>
      <c r="D40" s="53"/>
      <c r="E40" s="54"/>
      <c r="F40" s="46"/>
      <c r="G40" s="57"/>
      <c r="I40" s="57"/>
      <c r="J40" s="57"/>
    </row>
    <row r="41" spans="1:10" s="32" customFormat="1" ht="12.75">
      <c r="A41" s="43"/>
      <c r="B41" s="43"/>
      <c r="C41" s="43"/>
      <c r="D41" s="43"/>
      <c r="E41" s="45"/>
      <c r="F41" s="46"/>
      <c r="G41" s="57"/>
      <c r="I41" s="57"/>
      <c r="J41" s="57"/>
    </row>
    <row r="42" spans="1:10" s="32" customFormat="1" ht="12.75">
      <c r="A42" s="43" t="s">
        <v>22</v>
      </c>
      <c r="B42" s="43"/>
      <c r="C42" s="52"/>
      <c r="D42" s="53"/>
      <c r="E42" s="54"/>
      <c r="F42" s="46"/>
      <c r="G42" s="57"/>
      <c r="I42" s="57"/>
      <c r="J42" s="57"/>
    </row>
    <row r="43" spans="1:10" s="32" customFormat="1" ht="12.75">
      <c r="A43" s="43"/>
      <c r="B43" s="43"/>
      <c r="C43" s="52"/>
      <c r="D43" s="53"/>
      <c r="E43" s="54"/>
      <c r="F43" s="46"/>
      <c r="G43" s="57"/>
      <c r="I43" s="57"/>
      <c r="J43" s="57"/>
    </row>
    <row r="44" spans="1:10" s="32" customFormat="1" ht="12.75">
      <c r="A44" s="32" t="s">
        <v>23</v>
      </c>
      <c r="B44" s="43"/>
      <c r="C44" s="52"/>
      <c r="D44" s="53"/>
      <c r="E44" s="54"/>
      <c r="F44" s="46">
        <f>F38</f>
        <v>6112</v>
      </c>
      <c r="G44" s="57">
        <f>G38</f>
        <v>12724</v>
      </c>
      <c r="I44" s="57">
        <f>I38</f>
        <v>22627</v>
      </c>
      <c r="J44" s="57">
        <f>J38</f>
        <v>39364</v>
      </c>
    </row>
    <row r="45" spans="1:10" ht="12.75">
      <c r="A45" s="64"/>
      <c r="B45" s="43"/>
      <c r="C45" s="52"/>
      <c r="D45" s="53"/>
      <c r="E45" s="54"/>
      <c r="F45" s="46"/>
      <c r="G45" s="57"/>
      <c r="I45" s="57"/>
      <c r="J45" s="57"/>
    </row>
    <row r="46" spans="1:10" ht="12.75">
      <c r="A46" s="43" t="s">
        <v>24</v>
      </c>
      <c r="B46" s="43"/>
      <c r="C46" s="52"/>
      <c r="D46" s="53"/>
      <c r="E46" s="54"/>
      <c r="F46" s="46">
        <v>0</v>
      </c>
      <c r="G46" s="66">
        <v>0</v>
      </c>
      <c r="H46" s="67"/>
      <c r="I46" s="66">
        <v>0</v>
      </c>
      <c r="J46" s="66">
        <v>0</v>
      </c>
    </row>
    <row r="47" spans="1:10" ht="12.75">
      <c r="A47" s="64"/>
      <c r="B47" s="43"/>
      <c r="C47" s="52"/>
      <c r="D47" s="53"/>
      <c r="E47" s="54"/>
      <c r="F47" s="46"/>
      <c r="G47" s="57"/>
      <c r="I47" s="57"/>
      <c r="J47" s="57"/>
    </row>
    <row r="48" spans="1:10" ht="12.75">
      <c r="A48" s="64"/>
      <c r="B48" s="43"/>
      <c r="C48" s="52"/>
      <c r="D48" s="53"/>
      <c r="E48" s="54"/>
      <c r="F48" s="58"/>
      <c r="G48" s="60"/>
      <c r="I48" s="60"/>
      <c r="J48" s="60"/>
    </row>
    <row r="49" spans="1:10" ht="12.75">
      <c r="A49" s="64"/>
      <c r="B49" s="43"/>
      <c r="C49" s="52"/>
      <c r="D49" s="53"/>
      <c r="E49" s="54"/>
      <c r="F49" s="46">
        <f>SUM(F44:F47)</f>
        <v>6112</v>
      </c>
      <c r="G49" s="57">
        <f>SUM(G44:G47)</f>
        <v>12724</v>
      </c>
      <c r="I49" s="57">
        <f>SUM(I44:I47)</f>
        <v>22627</v>
      </c>
      <c r="J49" s="57">
        <f>SUM(J44:J47)</f>
        <v>39364</v>
      </c>
    </row>
    <row r="50" spans="1:10" ht="13.5" thickBot="1">
      <c r="A50" s="64"/>
      <c r="B50" s="43"/>
      <c r="C50" s="52"/>
      <c r="D50" s="53"/>
      <c r="E50" s="54"/>
      <c r="F50" s="62"/>
      <c r="G50" s="63"/>
      <c r="I50" s="63"/>
      <c r="J50" s="63"/>
    </row>
    <row r="51" ht="13.5" thickTop="1"/>
    <row r="75" ht="12.75">
      <c r="A75" s="37" t="s">
        <v>43</v>
      </c>
    </row>
    <row r="76" ht="12.75">
      <c r="A76" s="37" t="s">
        <v>44</v>
      </c>
    </row>
  </sheetData>
  <mergeCells count="2">
    <mergeCell ref="F10:G10"/>
    <mergeCell ref="I10:J10"/>
  </mergeCells>
  <printOptions/>
  <pageMargins left="0.75" right="0.75" top="0.72" bottom="0.29" header="0.5" footer="0.2"/>
  <pageSetup horizontalDpi="600" verticalDpi="600" orientation="portrait" paperSize="9" scale="77"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tabColor indexed="34"/>
  </sheetPr>
  <dimension ref="A1:H75"/>
  <sheetViews>
    <sheetView showGridLines="0" workbookViewId="0" topLeftCell="A1">
      <selection activeCell="A1" sqref="A1"/>
    </sheetView>
  </sheetViews>
  <sheetFormatPr defaultColWidth="9.140625" defaultRowHeight="12.75"/>
  <cols>
    <col min="1" max="1" width="3.140625" style="65" customWidth="1"/>
    <col min="2" max="2" width="5.421875" style="65" customWidth="1"/>
    <col min="3" max="3" width="37.8515625" style="65" customWidth="1"/>
    <col min="4" max="4" width="24.140625" style="65" customWidth="1"/>
    <col min="5" max="5" width="19.00390625" style="32" customWidth="1"/>
    <col min="6" max="6" width="17.57421875" style="32" customWidth="1"/>
    <col min="7" max="16384" width="9.140625" style="65" customWidth="1"/>
  </cols>
  <sheetData>
    <row r="1" spans="1:8" ht="22.5" customHeight="1">
      <c r="A1" s="31" t="s">
        <v>361</v>
      </c>
      <c r="F1" s="65"/>
      <c r="H1" s="32"/>
    </row>
    <row r="2" s="32" customFormat="1" ht="12.75">
      <c r="E2" s="35"/>
    </row>
    <row r="3" spans="1:5" s="32" customFormat="1" ht="12.75">
      <c r="A3" s="37"/>
      <c r="E3" s="68"/>
    </row>
    <row r="4" s="32" customFormat="1" ht="12.75">
      <c r="E4" s="39"/>
    </row>
    <row r="5" ht="12.75">
      <c r="A5" s="37" t="s">
        <v>45</v>
      </c>
    </row>
    <row r="6" ht="12.75">
      <c r="A6" s="37" t="s">
        <v>46</v>
      </c>
    </row>
    <row r="7" spans="1:5" ht="12.75">
      <c r="A7" s="32"/>
      <c r="E7" s="38"/>
    </row>
    <row r="8" spans="1:6" ht="12.75">
      <c r="A8" s="32"/>
      <c r="F8" s="39"/>
    </row>
    <row r="9" spans="5:6" ht="12.75">
      <c r="E9" s="38"/>
      <c r="F9" s="38"/>
    </row>
    <row r="10" spans="5:6" ht="12.75">
      <c r="E10" s="38" t="s">
        <v>47</v>
      </c>
      <c r="F10" s="38" t="s">
        <v>47</v>
      </c>
    </row>
    <row r="11" spans="5:6" ht="12.75">
      <c r="E11" s="42" t="s">
        <v>11</v>
      </c>
      <c r="F11" s="42" t="s">
        <v>48</v>
      </c>
    </row>
    <row r="12" spans="5:6" ht="12.75">
      <c r="E12" s="38" t="s">
        <v>13</v>
      </c>
      <c r="F12" s="38" t="s">
        <v>13</v>
      </c>
    </row>
    <row r="13" spans="5:6" ht="12.75">
      <c r="E13" s="38"/>
      <c r="F13" s="38" t="s">
        <v>49</v>
      </c>
    </row>
    <row r="15" ht="12.75">
      <c r="A15" s="32" t="s">
        <v>50</v>
      </c>
    </row>
    <row r="17" spans="2:6" ht="12.75">
      <c r="B17" s="69" t="s">
        <v>51</v>
      </c>
      <c r="D17" s="70"/>
      <c r="E17" s="46">
        <v>127341</v>
      </c>
      <c r="F17" s="46">
        <v>127875</v>
      </c>
    </row>
    <row r="18" spans="2:6" ht="12.75">
      <c r="B18" s="69" t="s">
        <v>52</v>
      </c>
      <c r="E18" s="46">
        <v>9650</v>
      </c>
      <c r="F18" s="46">
        <v>8970</v>
      </c>
    </row>
    <row r="19" spans="2:6" ht="12.75">
      <c r="B19" s="69" t="s">
        <v>53</v>
      </c>
      <c r="E19" s="46">
        <v>22562</v>
      </c>
      <c r="F19" s="46">
        <v>26131</v>
      </c>
    </row>
    <row r="20" spans="2:6" ht="12.75">
      <c r="B20" s="69" t="s">
        <v>54</v>
      </c>
      <c r="E20" s="46">
        <v>18367</v>
      </c>
      <c r="F20" s="46">
        <v>16812</v>
      </c>
    </row>
    <row r="21" spans="2:6" ht="12.75">
      <c r="B21" s="69" t="s">
        <v>55</v>
      </c>
      <c r="E21" s="46">
        <v>256</v>
      </c>
      <c r="F21" s="46">
        <v>276</v>
      </c>
    </row>
    <row r="22" spans="2:6" ht="12.75">
      <c r="B22" s="69" t="s">
        <v>56</v>
      </c>
      <c r="E22" s="46">
        <v>45288</v>
      </c>
      <c r="F22" s="46">
        <v>44844</v>
      </c>
    </row>
    <row r="23" spans="2:6" ht="12.75">
      <c r="B23" s="72" t="s">
        <v>57</v>
      </c>
      <c r="E23" s="49">
        <v>0</v>
      </c>
      <c r="F23" s="49">
        <v>6</v>
      </c>
    </row>
    <row r="24" spans="2:6" ht="12.75">
      <c r="B24" s="73"/>
      <c r="E24" s="46"/>
      <c r="F24" s="46"/>
    </row>
    <row r="25" spans="5:6" ht="12.75">
      <c r="E25" s="36">
        <f>SUM(E17:E23)</f>
        <v>223464</v>
      </c>
      <c r="F25" s="36">
        <f>SUM(F17:F23)</f>
        <v>224914</v>
      </c>
    </row>
    <row r="26" spans="1:6" ht="12.75">
      <c r="A26" s="65" t="s">
        <v>58</v>
      </c>
      <c r="E26" s="36"/>
      <c r="F26" s="36"/>
    </row>
    <row r="27" spans="5:6" ht="12.75">
      <c r="E27" s="36"/>
      <c r="F27" s="36"/>
    </row>
    <row r="28" spans="2:6" ht="12.75">
      <c r="B28" s="69" t="s">
        <v>59</v>
      </c>
      <c r="D28" s="69"/>
      <c r="E28" s="74">
        <v>14398</v>
      </c>
      <c r="F28" s="75">
        <v>8967</v>
      </c>
    </row>
    <row r="29" spans="2:6" ht="12.75">
      <c r="B29" s="69" t="s">
        <v>60</v>
      </c>
      <c r="D29" s="76"/>
      <c r="E29" s="77">
        <v>0</v>
      </c>
      <c r="F29" s="78">
        <v>14000</v>
      </c>
    </row>
    <row r="30" spans="2:6" ht="12.75">
      <c r="B30" s="69" t="s">
        <v>61</v>
      </c>
      <c r="D30" s="69"/>
      <c r="E30" s="77">
        <v>38566</v>
      </c>
      <c r="F30" s="78">
        <v>26274</v>
      </c>
    </row>
    <row r="31" spans="2:6" ht="12.75">
      <c r="B31" s="69" t="s">
        <v>62</v>
      </c>
      <c r="D31" s="69"/>
      <c r="E31" s="77">
        <f>70767+2687</f>
        <v>73454</v>
      </c>
      <c r="F31" s="78">
        <f>58429+943+2965</f>
        <v>62337</v>
      </c>
    </row>
    <row r="32" spans="2:6" ht="12.75">
      <c r="B32" s="69" t="s">
        <v>63</v>
      </c>
      <c r="D32" s="69"/>
      <c r="E32" s="77">
        <v>8465</v>
      </c>
      <c r="F32" s="78">
        <v>653</v>
      </c>
    </row>
    <row r="33" spans="2:6" ht="12.75">
      <c r="B33" s="69" t="s">
        <v>64</v>
      </c>
      <c r="D33" s="69"/>
      <c r="E33" s="77">
        <v>2652</v>
      </c>
      <c r="F33" s="78">
        <v>1494</v>
      </c>
    </row>
    <row r="34" spans="2:6" ht="12.75">
      <c r="B34" s="69" t="s">
        <v>65</v>
      </c>
      <c r="D34" s="69"/>
      <c r="E34" s="79">
        <f>72827+17342</f>
        <v>90169</v>
      </c>
      <c r="F34" s="80">
        <f>98782+21193</f>
        <v>119975</v>
      </c>
    </row>
    <row r="35" spans="2:6" ht="12.75">
      <c r="B35" s="69"/>
      <c r="D35" s="76"/>
      <c r="E35" s="43"/>
      <c r="F35" s="43"/>
    </row>
    <row r="36" spans="2:6" ht="12.75">
      <c r="B36" s="69"/>
      <c r="D36" s="69"/>
      <c r="E36" s="46">
        <f>SUM(E28:E34)</f>
        <v>227704</v>
      </c>
      <c r="F36" s="46">
        <f>SUM(F28:F34)</f>
        <v>233700</v>
      </c>
    </row>
    <row r="37" spans="2:6" ht="12.75">
      <c r="B37" s="69"/>
      <c r="D37" s="69"/>
      <c r="E37" s="46"/>
      <c r="F37" s="46"/>
    </row>
    <row r="38" spans="1:6" ht="12.75">
      <c r="A38" s="65" t="s">
        <v>66</v>
      </c>
      <c r="E38" s="36"/>
      <c r="F38" s="36"/>
    </row>
    <row r="39" spans="5:6" ht="12.75">
      <c r="E39" s="36"/>
      <c r="F39" s="36"/>
    </row>
    <row r="40" spans="2:6" ht="12.75">
      <c r="B40" s="69" t="s">
        <v>67</v>
      </c>
      <c r="C40" s="37"/>
      <c r="D40" s="69"/>
      <c r="E40" s="74">
        <f>44569+14789</f>
        <v>59358</v>
      </c>
      <c r="F40" s="75">
        <v>54343</v>
      </c>
    </row>
    <row r="41" spans="2:6" ht="12.75">
      <c r="B41" s="69" t="s">
        <v>68</v>
      </c>
      <c r="D41" s="69"/>
      <c r="E41" s="77">
        <v>4718</v>
      </c>
      <c r="F41" s="78">
        <v>20135</v>
      </c>
    </row>
    <row r="42" spans="2:6" ht="12.75">
      <c r="B42" s="69" t="s">
        <v>69</v>
      </c>
      <c r="D42" s="69"/>
      <c r="E42" s="77">
        <v>50</v>
      </c>
      <c r="F42" s="78">
        <v>0</v>
      </c>
    </row>
    <row r="43" spans="2:6" ht="12.75">
      <c r="B43" s="69" t="s">
        <v>70</v>
      </c>
      <c r="D43" s="69"/>
      <c r="E43" s="77">
        <v>1770</v>
      </c>
      <c r="F43" s="78">
        <v>984</v>
      </c>
    </row>
    <row r="44" spans="2:6" ht="12.75">
      <c r="B44" s="69" t="s">
        <v>71</v>
      </c>
      <c r="C44" s="37"/>
      <c r="D44" s="69"/>
      <c r="E44" s="79">
        <v>0</v>
      </c>
      <c r="F44" s="80">
        <v>9550</v>
      </c>
    </row>
    <row r="45" spans="2:6" ht="12.75">
      <c r="B45" s="69"/>
      <c r="D45" s="69"/>
      <c r="E45" s="46"/>
      <c r="F45" s="46"/>
    </row>
    <row r="46" spans="2:6" ht="12.75">
      <c r="B46" s="69"/>
      <c r="D46" s="69"/>
      <c r="E46" s="46">
        <f>SUM(E40:E45)</f>
        <v>65896</v>
      </c>
      <c r="F46" s="46">
        <f>SUM(F40:F45)</f>
        <v>85012</v>
      </c>
    </row>
    <row r="47" spans="5:6" ht="12.75">
      <c r="E47" s="46"/>
      <c r="F47" s="36"/>
    </row>
    <row r="48" spans="1:6" ht="12.75">
      <c r="A48" s="65" t="s">
        <v>72</v>
      </c>
      <c r="E48" s="49">
        <f>+E36-E46</f>
        <v>161808</v>
      </c>
      <c r="F48" s="49">
        <f>+F36-F46</f>
        <v>148688</v>
      </c>
    </row>
    <row r="49" spans="5:6" ht="12.75">
      <c r="E49" s="46"/>
      <c r="F49" s="46"/>
    </row>
    <row r="50" spans="1:6" ht="12.75">
      <c r="A50" s="32" t="s">
        <v>73</v>
      </c>
      <c r="E50" s="46"/>
      <c r="F50" s="46"/>
    </row>
    <row r="51" spans="5:6" ht="12.75">
      <c r="E51" s="46"/>
      <c r="F51" s="46"/>
    </row>
    <row r="52" spans="2:6" ht="12.75">
      <c r="B52" s="69" t="s">
        <v>74</v>
      </c>
      <c r="E52" s="46">
        <v>4373</v>
      </c>
      <c r="F52" s="46">
        <v>4390</v>
      </c>
    </row>
    <row r="53" spans="2:6" ht="12.75">
      <c r="B53" s="69"/>
      <c r="E53" s="49"/>
      <c r="F53" s="49"/>
    </row>
    <row r="54" spans="5:6" ht="12.75">
      <c r="E54" s="46"/>
      <c r="F54" s="46"/>
    </row>
    <row r="55" spans="1:6" ht="13.5" thickBot="1">
      <c r="A55" s="65" t="s">
        <v>75</v>
      </c>
      <c r="E55" s="62">
        <f>E25+E48-E52</f>
        <v>380899</v>
      </c>
      <c r="F55" s="62">
        <f>F25+F48-F52</f>
        <v>369212</v>
      </c>
    </row>
    <row r="56" spans="5:6" ht="13.5" thickTop="1">
      <c r="E56" s="36"/>
      <c r="F56" s="36"/>
    </row>
    <row r="57" spans="1:6" ht="12.75">
      <c r="A57" s="65" t="s">
        <v>76</v>
      </c>
      <c r="E57" s="36"/>
      <c r="F57" s="36"/>
    </row>
    <row r="58" spans="5:6" ht="12.75">
      <c r="E58" s="36"/>
      <c r="F58" s="36"/>
    </row>
    <row r="59" spans="2:6" ht="12.75">
      <c r="B59" s="69" t="s">
        <v>77</v>
      </c>
      <c r="E59" s="36">
        <v>203070</v>
      </c>
      <c r="F59" s="36">
        <v>225632</v>
      </c>
    </row>
    <row r="60" spans="2:6" ht="12.75">
      <c r="B60" s="69" t="s">
        <v>78</v>
      </c>
      <c r="E60" s="49">
        <v>177829</v>
      </c>
      <c r="F60" s="49">
        <v>143580</v>
      </c>
    </row>
    <row r="61" spans="5:6" ht="12.75">
      <c r="E61" s="46"/>
      <c r="F61" s="46"/>
    </row>
    <row r="62" spans="1:6" ht="13.5" thickBot="1">
      <c r="A62" s="65" t="s">
        <v>79</v>
      </c>
      <c r="E62" s="62">
        <f>+E59+E60</f>
        <v>380899</v>
      </c>
      <c r="F62" s="62">
        <f>+F59+F60</f>
        <v>369212</v>
      </c>
    </row>
    <row r="63" spans="5:6" ht="13.5" thickTop="1">
      <c r="E63" s="46"/>
      <c r="F63" s="46"/>
    </row>
    <row r="64" spans="5:6" ht="12.75">
      <c r="E64" s="32" t="s">
        <v>80</v>
      </c>
      <c r="F64" s="32" t="s">
        <v>80</v>
      </c>
    </row>
    <row r="65" spans="1:6" ht="13.5" thickBot="1">
      <c r="A65" s="65" t="s">
        <v>81</v>
      </c>
      <c r="E65" s="81">
        <v>190</v>
      </c>
      <c r="F65" s="81">
        <v>182</v>
      </c>
    </row>
    <row r="66" spans="5:6" ht="12.75">
      <c r="E66" s="46"/>
      <c r="F66" s="46"/>
    </row>
    <row r="67" spans="5:6" ht="12.75">
      <c r="E67" s="46"/>
      <c r="F67" s="46"/>
    </row>
    <row r="68" spans="1:4" ht="12.75">
      <c r="A68" s="37" t="s">
        <v>82</v>
      </c>
      <c r="B68" s="37"/>
      <c r="C68" s="37"/>
      <c r="D68" s="37"/>
    </row>
    <row r="69" spans="1:4" ht="12.75">
      <c r="A69" s="37" t="s">
        <v>44</v>
      </c>
      <c r="B69" s="37"/>
      <c r="C69" s="37"/>
      <c r="D69" s="37"/>
    </row>
    <row r="71" spans="5:6" s="73" customFormat="1" ht="12.75">
      <c r="E71" s="43"/>
      <c r="F71" s="43"/>
    </row>
    <row r="72" spans="4:6" s="73" customFormat="1" ht="12.75">
      <c r="D72" s="82"/>
      <c r="E72" s="43"/>
      <c r="F72" s="43"/>
    </row>
    <row r="73" spans="4:6" s="73" customFormat="1" ht="12.75">
      <c r="D73" s="82"/>
      <c r="E73" s="43"/>
      <c r="F73" s="43"/>
    </row>
    <row r="74" spans="4:6" s="73" customFormat="1" ht="12.75">
      <c r="D74" s="82"/>
      <c r="E74" s="43"/>
      <c r="F74" s="43"/>
    </row>
    <row r="75" ht="12.75">
      <c r="D75" s="83"/>
    </row>
  </sheetData>
  <printOptions/>
  <pageMargins left="0.92" right="0.57" top="0.27" bottom="0.17" header="0.19" footer="0.2"/>
  <pageSetup horizontalDpi="600" verticalDpi="600" orientation="portrait" scale="80" r:id="rId1"/>
  <headerFooter alignWithMargins="0">
    <oddFooter>&amp;CPage 3</oddFooter>
  </headerFooter>
  <rowBreaks count="1" manualBreakCount="1">
    <brk id="72" max="255" man="1"/>
  </rowBreaks>
</worksheet>
</file>

<file path=xl/worksheets/sheet4.xml><?xml version="1.0" encoding="utf-8"?>
<worksheet xmlns="http://schemas.openxmlformats.org/spreadsheetml/2006/main" xmlns:r="http://schemas.openxmlformats.org/officeDocument/2006/relationships">
  <sheetPr>
    <tabColor indexed="34"/>
  </sheetPr>
  <dimension ref="A1:M110"/>
  <sheetViews>
    <sheetView showGridLines="0" workbookViewId="0" topLeftCell="A1">
      <selection activeCell="A1" sqref="A1"/>
    </sheetView>
  </sheetViews>
  <sheetFormatPr defaultColWidth="9.140625" defaultRowHeight="12.75"/>
  <cols>
    <col min="1" max="1" width="3.140625" style="32" customWidth="1"/>
    <col min="2" max="3" width="3.7109375" style="32" customWidth="1"/>
    <col min="4" max="4" width="26.421875" style="32" customWidth="1"/>
    <col min="5" max="5" width="14.00390625" style="32" customWidth="1"/>
    <col min="6" max="6" width="14.28125" style="32" customWidth="1"/>
    <col min="7" max="7" width="14.8515625" style="32" customWidth="1"/>
    <col min="8" max="8" width="15.7109375" style="32" customWidth="1"/>
    <col min="9" max="9" width="12.140625" style="32" customWidth="1"/>
    <col min="10" max="10" width="13.140625" style="32" customWidth="1"/>
    <col min="11" max="11" width="11.7109375" style="32" customWidth="1"/>
    <col min="12" max="12" width="10.57421875" style="32" bestFit="1" customWidth="1"/>
    <col min="13" max="13" width="9.140625" style="32" customWidth="1"/>
    <col min="14" max="14" width="9.8515625" style="32" bestFit="1" customWidth="1"/>
    <col min="15" max="16384" width="9.140625" style="32" customWidth="1"/>
  </cols>
  <sheetData>
    <row r="1" spans="1:12" s="65" customFormat="1" ht="22.5" customHeight="1">
      <c r="A1" s="31" t="s">
        <v>361</v>
      </c>
      <c r="B1" s="32"/>
      <c r="C1" s="32"/>
      <c r="D1" s="32"/>
      <c r="E1" s="32"/>
      <c r="F1" s="32"/>
      <c r="G1" s="32"/>
      <c r="H1" s="32"/>
      <c r="I1" s="32"/>
      <c r="J1" s="32"/>
      <c r="K1" s="32"/>
      <c r="L1" s="32"/>
    </row>
    <row r="2" ht="12.75">
      <c r="H2" s="68"/>
    </row>
    <row r="3" spans="1:8" ht="12.75">
      <c r="A3" s="37"/>
      <c r="H3" s="38"/>
    </row>
    <row r="4" ht="12.75">
      <c r="I4" s="38"/>
    </row>
    <row r="5" spans="1:10" ht="15">
      <c r="A5" s="84" t="s">
        <v>83</v>
      </c>
      <c r="E5" s="38"/>
      <c r="F5" s="38"/>
      <c r="G5" s="38"/>
      <c r="H5" s="38"/>
      <c r="I5" s="38"/>
      <c r="J5" s="38"/>
    </row>
    <row r="6" spans="1:10" ht="15">
      <c r="A6" s="84" t="s">
        <v>1</v>
      </c>
      <c r="E6" s="38"/>
      <c r="F6" s="38"/>
      <c r="G6" s="38"/>
      <c r="H6" s="38"/>
      <c r="I6" s="38"/>
      <c r="J6" s="38"/>
    </row>
    <row r="7" spans="1:10" ht="12.75">
      <c r="A7" s="37"/>
      <c r="E7" s="38"/>
      <c r="F7" s="38"/>
      <c r="G7" s="38"/>
      <c r="H7" s="38"/>
      <c r="I7" s="38"/>
      <c r="J7" s="38"/>
    </row>
    <row r="8" spans="5:10" ht="12.75">
      <c r="E8" s="38"/>
      <c r="F8" s="38"/>
      <c r="G8" s="38"/>
      <c r="H8" s="38"/>
      <c r="I8" s="38"/>
      <c r="J8" s="38"/>
    </row>
    <row r="9" spans="5:10" ht="12.75">
      <c r="E9" s="38"/>
      <c r="F9" s="38"/>
      <c r="G9" s="38"/>
      <c r="H9" s="38"/>
      <c r="I9" s="38"/>
      <c r="J9" s="38"/>
    </row>
    <row r="10" spans="5:11" ht="14.25">
      <c r="E10" s="288" t="s">
        <v>84</v>
      </c>
      <c r="F10" s="288"/>
      <c r="G10" s="288"/>
      <c r="H10" s="288"/>
      <c r="I10" s="288"/>
      <c r="J10" s="288"/>
      <c r="K10" s="85" t="s">
        <v>85</v>
      </c>
    </row>
    <row r="11" spans="5:12" ht="14.25">
      <c r="E11" s="38"/>
      <c r="F11" s="38"/>
      <c r="G11" s="38"/>
      <c r="H11" s="86" t="s">
        <v>86</v>
      </c>
      <c r="I11" s="86"/>
      <c r="J11" s="86" t="s">
        <v>87</v>
      </c>
      <c r="K11" s="86"/>
      <c r="L11" s="86"/>
    </row>
    <row r="12" spans="5:12" ht="14.25">
      <c r="E12" s="86" t="s">
        <v>88</v>
      </c>
      <c r="F12" s="86" t="s">
        <v>89</v>
      </c>
      <c r="G12" s="86" t="s">
        <v>90</v>
      </c>
      <c r="H12" s="86" t="s">
        <v>91</v>
      </c>
      <c r="I12" s="86" t="s">
        <v>92</v>
      </c>
      <c r="J12" s="86" t="s">
        <v>93</v>
      </c>
      <c r="K12" s="87" t="s">
        <v>94</v>
      </c>
      <c r="L12" s="86"/>
    </row>
    <row r="13" spans="5:12" ht="14.25">
      <c r="E13" s="88" t="s">
        <v>95</v>
      </c>
      <c r="F13" s="88" t="s">
        <v>96</v>
      </c>
      <c r="G13" s="88" t="s">
        <v>97</v>
      </c>
      <c r="H13" s="88" t="s">
        <v>98</v>
      </c>
      <c r="I13" s="88" t="s">
        <v>98</v>
      </c>
      <c r="J13" s="88" t="s">
        <v>98</v>
      </c>
      <c r="K13" s="88" t="s">
        <v>99</v>
      </c>
      <c r="L13" s="88" t="s">
        <v>100</v>
      </c>
    </row>
    <row r="14" spans="5:12" ht="14.25">
      <c r="E14" s="86" t="s">
        <v>13</v>
      </c>
      <c r="F14" s="86" t="s">
        <v>13</v>
      </c>
      <c r="G14" s="86" t="s">
        <v>13</v>
      </c>
      <c r="H14" s="86" t="s">
        <v>13</v>
      </c>
      <c r="I14" s="86" t="s">
        <v>13</v>
      </c>
      <c r="J14" s="86" t="s">
        <v>13</v>
      </c>
      <c r="K14" s="86" t="s">
        <v>13</v>
      </c>
      <c r="L14" s="86" t="s">
        <v>101</v>
      </c>
    </row>
    <row r="15" spans="5:11" ht="12.75">
      <c r="E15" s="89"/>
      <c r="F15" s="89"/>
      <c r="G15" s="89"/>
      <c r="H15" s="89"/>
      <c r="I15" s="89"/>
      <c r="J15" s="89"/>
      <c r="K15" s="89"/>
    </row>
    <row r="16" s="90" customFormat="1" ht="14.25">
      <c r="L16" s="91"/>
    </row>
    <row r="17" spans="1:12" s="90" customFormat="1" ht="14.25">
      <c r="A17" s="90" t="s">
        <v>102</v>
      </c>
      <c r="L17" s="92"/>
    </row>
    <row r="18" spans="2:12" s="90" customFormat="1" ht="14.25">
      <c r="B18" s="93" t="s">
        <v>103</v>
      </c>
      <c r="E18" s="94">
        <v>225632</v>
      </c>
      <c r="F18" s="94">
        <v>-20425</v>
      </c>
      <c r="G18" s="94">
        <v>9886</v>
      </c>
      <c r="H18" s="94">
        <v>25070</v>
      </c>
      <c r="I18" s="94">
        <v>0</v>
      </c>
      <c r="J18" s="94">
        <v>4860</v>
      </c>
      <c r="K18" s="94">
        <v>119596</v>
      </c>
      <c r="L18" s="92">
        <f>SUM(E18:K18)</f>
        <v>364619</v>
      </c>
    </row>
    <row r="19" spans="2:4" s="90" customFormat="1" ht="14.25" customHeight="1">
      <c r="B19" s="95" t="s">
        <v>104</v>
      </c>
      <c r="C19" s="96"/>
      <c r="D19" s="96"/>
    </row>
    <row r="20" spans="2:12" s="90" customFormat="1" ht="14.25" customHeight="1">
      <c r="B20" s="97" t="s">
        <v>105</v>
      </c>
      <c r="C20" s="96"/>
      <c r="D20" s="96"/>
      <c r="E20" s="98">
        <v>0</v>
      </c>
      <c r="F20" s="98">
        <v>0</v>
      </c>
      <c r="G20" s="98">
        <v>4593</v>
      </c>
      <c r="H20" s="98">
        <v>0</v>
      </c>
      <c r="I20" s="98">
        <v>0</v>
      </c>
      <c r="J20" s="98">
        <v>0</v>
      </c>
      <c r="K20" s="98">
        <v>0</v>
      </c>
      <c r="L20" s="99">
        <f>SUM(E20:K20)</f>
        <v>4593</v>
      </c>
    </row>
    <row r="21" spans="2:12" s="90" customFormat="1" ht="14.25" customHeight="1">
      <c r="B21" s="93" t="s">
        <v>106</v>
      </c>
      <c r="E21" s="94">
        <f aca="true" t="shared" si="0" ref="E21:K21">SUM(E18:E20)</f>
        <v>225632</v>
      </c>
      <c r="F21" s="94">
        <f t="shared" si="0"/>
        <v>-20425</v>
      </c>
      <c r="G21" s="94">
        <f t="shared" si="0"/>
        <v>14479</v>
      </c>
      <c r="H21" s="94">
        <f t="shared" si="0"/>
        <v>25070</v>
      </c>
      <c r="I21" s="94">
        <f t="shared" si="0"/>
        <v>0</v>
      </c>
      <c r="J21" s="94">
        <f t="shared" si="0"/>
        <v>4860</v>
      </c>
      <c r="K21" s="94">
        <f t="shared" si="0"/>
        <v>119596</v>
      </c>
      <c r="L21" s="92">
        <f>SUM(E21:K21)</f>
        <v>369212</v>
      </c>
    </row>
    <row r="22" spans="2:12" s="90" customFormat="1" ht="14.25">
      <c r="B22" s="93" t="s">
        <v>107</v>
      </c>
      <c r="E22" s="99">
        <v>0</v>
      </c>
      <c r="F22" s="99">
        <v>0</v>
      </c>
      <c r="G22" s="99">
        <v>0</v>
      </c>
      <c r="H22" s="99">
        <v>0</v>
      </c>
      <c r="I22" s="99">
        <v>0</v>
      </c>
      <c r="J22" s="99">
        <v>0</v>
      </c>
      <c r="K22" s="99">
        <v>15</v>
      </c>
      <c r="L22" s="99">
        <f>SUM(E22:K22)</f>
        <v>15</v>
      </c>
    </row>
    <row r="23" spans="2:12" s="90" customFormat="1" ht="14.25">
      <c r="B23" s="93" t="s">
        <v>108</v>
      </c>
      <c r="E23" s="92">
        <f aca="true" t="shared" si="1" ref="E23:L23">SUM(E21:E22)</f>
        <v>225632</v>
      </c>
      <c r="F23" s="92">
        <f t="shared" si="1"/>
        <v>-20425</v>
      </c>
      <c r="G23" s="92">
        <f t="shared" si="1"/>
        <v>14479</v>
      </c>
      <c r="H23" s="92">
        <f t="shared" si="1"/>
        <v>25070</v>
      </c>
      <c r="I23" s="92">
        <f t="shared" si="1"/>
        <v>0</v>
      </c>
      <c r="J23" s="92">
        <f t="shared" si="1"/>
        <v>4860</v>
      </c>
      <c r="K23" s="92">
        <f t="shared" si="1"/>
        <v>119611</v>
      </c>
      <c r="L23" s="92">
        <f t="shared" si="1"/>
        <v>369227</v>
      </c>
    </row>
    <row r="24" s="90" customFormat="1" ht="14.25">
      <c r="L24" s="91"/>
    </row>
    <row r="25" spans="1:13" ht="14.25">
      <c r="A25" s="90" t="s">
        <v>109</v>
      </c>
      <c r="B25" s="90"/>
      <c r="C25" s="90"/>
      <c r="D25" s="90"/>
      <c r="E25" s="94">
        <v>-22562</v>
      </c>
      <c r="F25" s="94">
        <v>20425</v>
      </c>
      <c r="G25" s="94">
        <v>0</v>
      </c>
      <c r="H25" s="92">
        <v>22562</v>
      </c>
      <c r="I25" s="92">
        <v>0</v>
      </c>
      <c r="J25" s="94">
        <v>0</v>
      </c>
      <c r="K25" s="94">
        <v>-20425</v>
      </c>
      <c r="L25" s="91">
        <f>SUM(E25:K25)</f>
        <v>0</v>
      </c>
      <c r="M25" s="91"/>
    </row>
    <row r="26" spans="5:12" s="90" customFormat="1" ht="14.25">
      <c r="E26" s="91"/>
      <c r="F26" s="91"/>
      <c r="G26" s="94"/>
      <c r="H26" s="92"/>
      <c r="I26" s="92"/>
      <c r="J26" s="94"/>
      <c r="K26" s="94"/>
      <c r="L26" s="91"/>
    </row>
    <row r="27" spans="1:12" s="90" customFormat="1" ht="14.25">
      <c r="A27" s="100" t="s">
        <v>110</v>
      </c>
      <c r="E27" s="91">
        <v>0</v>
      </c>
      <c r="F27" s="91">
        <v>-2597</v>
      </c>
      <c r="G27" s="94">
        <v>0</v>
      </c>
      <c r="H27" s="92">
        <v>0</v>
      </c>
      <c r="I27" s="92">
        <v>0</v>
      </c>
      <c r="J27" s="94">
        <v>0</v>
      </c>
      <c r="K27" s="94">
        <v>0</v>
      </c>
      <c r="L27" s="91">
        <f>SUM(E27:K27)</f>
        <v>-2597</v>
      </c>
    </row>
    <row r="28" spans="5:12" s="90" customFormat="1" ht="14.25">
      <c r="E28" s="91"/>
      <c r="F28" s="91"/>
      <c r="G28" s="94"/>
      <c r="H28" s="92"/>
      <c r="I28" s="92"/>
      <c r="J28" s="94"/>
      <c r="K28" s="94"/>
      <c r="L28" s="91"/>
    </row>
    <row r="29" s="90" customFormat="1" ht="14.25">
      <c r="A29" s="90" t="s">
        <v>111</v>
      </c>
    </row>
    <row r="30" spans="1:12" ht="14.25">
      <c r="A30" s="90" t="s">
        <v>112</v>
      </c>
      <c r="B30" s="90"/>
      <c r="C30" s="90"/>
      <c r="D30" s="90"/>
      <c r="E30" s="91">
        <v>0</v>
      </c>
      <c r="F30" s="91">
        <v>0</v>
      </c>
      <c r="G30" s="94">
        <v>-4432</v>
      </c>
      <c r="H30" s="92">
        <v>0</v>
      </c>
      <c r="I30" s="92">
        <v>0</v>
      </c>
      <c r="J30" s="94">
        <v>0</v>
      </c>
      <c r="K30" s="94">
        <v>4432</v>
      </c>
      <c r="L30" s="91">
        <f>SUM(E30:K30)</f>
        <v>0</v>
      </c>
    </row>
    <row r="31" spans="5:12" s="90" customFormat="1" ht="14.25">
      <c r="E31" s="91"/>
      <c r="F31" s="91"/>
      <c r="G31" s="94"/>
      <c r="H31" s="92"/>
      <c r="I31" s="92"/>
      <c r="J31" s="94"/>
      <c r="K31" s="94"/>
      <c r="L31" s="91"/>
    </row>
    <row r="32" spans="1:4" ht="14.25">
      <c r="A32" s="90" t="s">
        <v>113</v>
      </c>
      <c r="B32" s="90"/>
      <c r="C32" s="90"/>
      <c r="D32" s="90"/>
    </row>
    <row r="33" spans="1:12" s="90" customFormat="1" ht="14.25">
      <c r="A33" s="90" t="s">
        <v>114</v>
      </c>
      <c r="E33" s="94">
        <v>0</v>
      </c>
      <c r="F33" s="94">
        <v>0</v>
      </c>
      <c r="G33" s="94">
        <v>0</v>
      </c>
      <c r="H33" s="94">
        <v>0</v>
      </c>
      <c r="I33" s="94">
        <f>'[1]Con.Comp.Inc (Q3)'!F28+'[1]Con.Comp.Inc (Q3)'!F30</f>
        <v>1288</v>
      </c>
      <c r="J33" s="94">
        <f>'[1]Con.Comp.Inc (Q3)'!F25</f>
        <v>-10885</v>
      </c>
      <c r="K33" s="94">
        <f>'[1]Con.Comp.Inc (Q3)'!F18</f>
        <v>32224</v>
      </c>
      <c r="L33" s="94">
        <f>SUM(E33:K33)</f>
        <v>22627</v>
      </c>
    </row>
    <row r="34" spans="5:12" s="90" customFormat="1" ht="14.25">
      <c r="E34" s="94"/>
      <c r="F34" s="94"/>
      <c r="G34" s="94"/>
      <c r="H34" s="94"/>
      <c r="I34" s="94"/>
      <c r="J34" s="94"/>
      <c r="K34" s="94"/>
      <c r="L34" s="94"/>
    </row>
    <row r="35" spans="1:12" s="90" customFormat="1" ht="14.25">
      <c r="A35" s="90" t="s">
        <v>115</v>
      </c>
      <c r="E35" s="94">
        <v>0</v>
      </c>
      <c r="F35" s="94">
        <v>0</v>
      </c>
      <c r="G35" s="94">
        <v>0</v>
      </c>
      <c r="H35" s="94">
        <v>0</v>
      </c>
      <c r="I35" s="94">
        <v>0</v>
      </c>
      <c r="J35" s="94">
        <v>0</v>
      </c>
      <c r="K35" s="94">
        <v>-8358</v>
      </c>
      <c r="L35" s="94">
        <f>SUM(E35:K35)</f>
        <v>-8358</v>
      </c>
    </row>
    <row r="36" spans="5:12" s="90" customFormat="1" ht="15" thickBot="1">
      <c r="E36" s="101"/>
      <c r="F36" s="101"/>
      <c r="G36" s="101"/>
      <c r="H36" s="101"/>
      <c r="I36" s="101"/>
      <c r="J36" s="101"/>
      <c r="K36" s="101"/>
      <c r="L36" s="102"/>
    </row>
    <row r="37" spans="1:12" ht="14.25">
      <c r="A37" s="90"/>
      <c r="B37" s="90"/>
      <c r="C37" s="90"/>
      <c r="D37" s="90"/>
      <c r="E37" s="94"/>
      <c r="F37" s="94"/>
      <c r="G37" s="94"/>
      <c r="H37" s="94"/>
      <c r="I37" s="94"/>
      <c r="J37" s="94"/>
      <c r="K37" s="94"/>
      <c r="L37" s="90"/>
    </row>
    <row r="38" spans="1:13" ht="14.25">
      <c r="A38" s="90" t="s">
        <v>116</v>
      </c>
      <c r="B38" s="90"/>
      <c r="C38" s="90"/>
      <c r="D38" s="90"/>
      <c r="E38" s="94">
        <f aca="true" t="shared" si="2" ref="E38:L38">E23+E25+E30+E33+E35+E27</f>
        <v>203070</v>
      </c>
      <c r="F38" s="94">
        <f t="shared" si="2"/>
        <v>-2597</v>
      </c>
      <c r="G38" s="94">
        <f t="shared" si="2"/>
        <v>10047</v>
      </c>
      <c r="H38" s="94">
        <f t="shared" si="2"/>
        <v>47632</v>
      </c>
      <c r="I38" s="94">
        <f t="shared" si="2"/>
        <v>1288</v>
      </c>
      <c r="J38" s="94">
        <f t="shared" si="2"/>
        <v>-6025</v>
      </c>
      <c r="K38" s="94">
        <f t="shared" si="2"/>
        <v>127484</v>
      </c>
      <c r="L38" s="94">
        <f t="shared" si="2"/>
        <v>380899</v>
      </c>
      <c r="M38" s="94"/>
    </row>
    <row r="39" spans="1:12" ht="15" thickBot="1">
      <c r="A39" s="90"/>
      <c r="B39" s="90"/>
      <c r="C39" s="90"/>
      <c r="D39" s="90"/>
      <c r="E39" s="103"/>
      <c r="F39" s="103"/>
      <c r="G39" s="103"/>
      <c r="H39" s="103"/>
      <c r="I39" s="103"/>
      <c r="J39" s="103"/>
      <c r="K39" s="103"/>
      <c r="L39" s="101"/>
    </row>
    <row r="40" spans="1:12" ht="14.25">
      <c r="A40" s="90"/>
      <c r="B40" s="90"/>
      <c r="C40" s="90"/>
      <c r="D40" s="90"/>
      <c r="E40" s="94"/>
      <c r="F40" s="94"/>
      <c r="G40" s="94"/>
      <c r="H40" s="94"/>
      <c r="I40" s="94"/>
      <c r="J40" s="94"/>
      <c r="K40" s="94"/>
      <c r="L40" s="104"/>
    </row>
    <row r="41" spans="1:12" ht="14.25">
      <c r="A41" s="90"/>
      <c r="B41" s="90"/>
      <c r="C41" s="90"/>
      <c r="D41" s="90"/>
      <c r="E41" s="94"/>
      <c r="F41" s="94"/>
      <c r="G41" s="94"/>
      <c r="H41" s="94"/>
      <c r="I41" s="94"/>
      <c r="J41" s="94"/>
      <c r="K41" s="94"/>
      <c r="L41" s="104"/>
    </row>
    <row r="42" spans="1:12" ht="14.25">
      <c r="A42" s="90"/>
      <c r="B42" s="90"/>
      <c r="C42" s="90"/>
      <c r="D42" s="90"/>
      <c r="E42" s="94"/>
      <c r="F42" s="94"/>
      <c r="G42" s="94"/>
      <c r="H42" s="94"/>
      <c r="I42" s="94"/>
      <c r="J42" s="94"/>
      <c r="K42" s="94"/>
      <c r="L42" s="104"/>
    </row>
    <row r="43" spans="1:12" ht="14.25">
      <c r="A43" s="90"/>
      <c r="B43" s="90"/>
      <c r="C43" s="90"/>
      <c r="D43" s="90"/>
      <c r="E43" s="94"/>
      <c r="F43" s="94"/>
      <c r="G43" s="94"/>
      <c r="H43" s="94"/>
      <c r="I43" s="94"/>
      <c r="J43" s="94"/>
      <c r="K43" s="94"/>
      <c r="L43" s="104"/>
    </row>
    <row r="44" spans="1:12" s="90" customFormat="1" ht="14.25">
      <c r="A44" s="90" t="s">
        <v>117</v>
      </c>
      <c r="E44" s="92">
        <v>250702</v>
      </c>
      <c r="F44" s="92">
        <v>-18844</v>
      </c>
      <c r="G44" s="92">
        <v>7173</v>
      </c>
      <c r="H44" s="92">
        <v>0</v>
      </c>
      <c r="I44" s="92">
        <v>0</v>
      </c>
      <c r="J44" s="92">
        <v>4563</v>
      </c>
      <c r="K44" s="92">
        <v>94223</v>
      </c>
      <c r="L44" s="92">
        <f>SUM(E44:K44)</f>
        <v>337817</v>
      </c>
    </row>
    <row r="45" s="90" customFormat="1" ht="14.25">
      <c r="L45" s="91"/>
    </row>
    <row r="46" spans="1:13" ht="14.25">
      <c r="A46" s="90" t="s">
        <v>109</v>
      </c>
      <c r="B46" s="90"/>
      <c r="C46" s="90"/>
      <c r="D46" s="90"/>
      <c r="E46" s="94">
        <v>-25070</v>
      </c>
      <c r="F46" s="94">
        <v>18844</v>
      </c>
      <c r="G46" s="94">
        <v>0</v>
      </c>
      <c r="H46" s="92">
        <v>25070</v>
      </c>
      <c r="I46" s="92">
        <v>0</v>
      </c>
      <c r="J46" s="94">
        <v>0</v>
      </c>
      <c r="K46" s="94">
        <v>-18844</v>
      </c>
      <c r="L46" s="91">
        <f>SUM(E46:K46)</f>
        <v>0</v>
      </c>
      <c r="M46" s="91"/>
    </row>
    <row r="47" s="90" customFormat="1" ht="14.25">
      <c r="L47" s="91"/>
    </row>
    <row r="48" spans="1:12" s="90" customFormat="1" ht="14.25">
      <c r="A48" s="100" t="s">
        <v>110</v>
      </c>
      <c r="E48" s="91">
        <v>0</v>
      </c>
      <c r="F48" s="91">
        <v>-20055</v>
      </c>
      <c r="G48" s="91">
        <v>0</v>
      </c>
      <c r="H48" s="91">
        <v>0</v>
      </c>
      <c r="I48" s="91">
        <v>0</v>
      </c>
      <c r="J48" s="91">
        <v>0</v>
      </c>
      <c r="K48" s="91">
        <v>0</v>
      </c>
      <c r="L48" s="91">
        <f>SUM(E48:K48)</f>
        <v>-20055</v>
      </c>
    </row>
    <row r="49" s="90" customFormat="1" ht="14.25">
      <c r="L49" s="91"/>
    </row>
    <row r="50" s="90" customFormat="1" ht="14.25">
      <c r="A50" s="90" t="s">
        <v>113</v>
      </c>
    </row>
    <row r="51" spans="1:12" s="90" customFormat="1" ht="14.25">
      <c r="A51" s="90" t="s">
        <v>114</v>
      </c>
      <c r="E51" s="92">
        <v>0</v>
      </c>
      <c r="F51" s="92">
        <v>0</v>
      </c>
      <c r="G51" s="92">
        <v>0</v>
      </c>
      <c r="H51" s="92">
        <v>0</v>
      </c>
      <c r="I51" s="92">
        <v>0</v>
      </c>
      <c r="J51" s="92">
        <f>'Con.Comp.Inc'!J24</f>
        <v>1760</v>
      </c>
      <c r="K51" s="92">
        <f>'Con.Comp.Inc'!J17</f>
        <v>37604</v>
      </c>
      <c r="L51" s="92">
        <f>SUM(E51:K51)</f>
        <v>39364</v>
      </c>
    </row>
    <row r="52" spans="5:12" s="90" customFormat="1" ht="14.25">
      <c r="E52" s="92"/>
      <c r="F52" s="92"/>
      <c r="G52" s="92"/>
      <c r="H52" s="92"/>
      <c r="I52" s="92"/>
      <c r="J52" s="92"/>
      <c r="K52" s="92"/>
      <c r="L52" s="92"/>
    </row>
    <row r="53" spans="1:12" s="90" customFormat="1" ht="14.25">
      <c r="A53" s="90" t="s">
        <v>115</v>
      </c>
      <c r="E53" s="92">
        <v>0</v>
      </c>
      <c r="F53" s="92">
        <v>0</v>
      </c>
      <c r="G53" s="92">
        <v>0</v>
      </c>
      <c r="H53" s="92">
        <v>0</v>
      </c>
      <c r="I53" s="92">
        <v>0</v>
      </c>
      <c r="J53" s="92">
        <v>0</v>
      </c>
      <c r="K53" s="92">
        <v>-6165</v>
      </c>
      <c r="L53" s="92">
        <f>SUM(E53:K53)</f>
        <v>-6165</v>
      </c>
    </row>
    <row r="54" spans="5:12" s="90" customFormat="1" ht="15" thickBot="1">
      <c r="E54" s="101"/>
      <c r="F54" s="101"/>
      <c r="G54" s="101"/>
      <c r="H54" s="101"/>
      <c r="I54" s="101"/>
      <c r="J54" s="101"/>
      <c r="K54" s="101"/>
      <c r="L54" s="102"/>
    </row>
    <row r="55" spans="1:12" ht="14.25">
      <c r="A55" s="90"/>
      <c r="B55" s="90"/>
      <c r="C55" s="90"/>
      <c r="D55" s="90"/>
      <c r="E55" s="94"/>
      <c r="F55" s="94"/>
      <c r="G55" s="94"/>
      <c r="H55" s="94"/>
      <c r="I55" s="94"/>
      <c r="J55" s="94"/>
      <c r="K55" s="94"/>
      <c r="L55" s="90"/>
    </row>
    <row r="56" spans="1:13" ht="14.25">
      <c r="A56" s="90" t="s">
        <v>118</v>
      </c>
      <c r="B56" s="90"/>
      <c r="C56" s="90"/>
      <c r="D56" s="90"/>
      <c r="E56" s="94">
        <f>E44+E46+E51</f>
        <v>225632</v>
      </c>
      <c r="F56" s="94">
        <f>F44+F46+F51+F48</f>
        <v>-20055</v>
      </c>
      <c r="G56" s="94">
        <f>G44+G46+G51</f>
        <v>7173</v>
      </c>
      <c r="H56" s="94">
        <f>H44+H46+H51</f>
        <v>25070</v>
      </c>
      <c r="I56" s="94">
        <f>I44+I46+I51</f>
        <v>0</v>
      </c>
      <c r="J56" s="94">
        <f>J44+J46+J51</f>
        <v>6323</v>
      </c>
      <c r="K56" s="94">
        <f>K44+K46+K51+K53</f>
        <v>106818</v>
      </c>
      <c r="L56" s="94">
        <f>L44+L46+L51+L48+L53</f>
        <v>350961</v>
      </c>
      <c r="M56" s="94"/>
    </row>
    <row r="57" spans="1:12" ht="15" thickBot="1">
      <c r="A57" s="90"/>
      <c r="B57" s="90"/>
      <c r="C57" s="90"/>
      <c r="D57" s="90"/>
      <c r="E57" s="103"/>
      <c r="F57" s="103"/>
      <c r="G57" s="103"/>
      <c r="H57" s="103"/>
      <c r="I57" s="103"/>
      <c r="J57" s="103"/>
      <c r="K57" s="103"/>
      <c r="L57" s="101"/>
    </row>
    <row r="58" spans="1:11" ht="14.25">
      <c r="A58" s="90"/>
      <c r="B58" s="90"/>
      <c r="C58" s="90"/>
      <c r="D58" s="90"/>
      <c r="E58" s="94"/>
      <c r="F58" s="94"/>
      <c r="G58" s="94"/>
      <c r="H58" s="94"/>
      <c r="I58" s="94"/>
      <c r="J58" s="94"/>
      <c r="K58" s="104"/>
    </row>
    <row r="59" spans="1:11" ht="14.25">
      <c r="A59" s="90"/>
      <c r="B59" s="90"/>
      <c r="C59" s="90"/>
      <c r="D59" s="90"/>
      <c r="E59" s="94"/>
      <c r="F59" s="94"/>
      <c r="G59" s="94"/>
      <c r="H59" s="94"/>
      <c r="I59" s="94"/>
      <c r="J59" s="94"/>
      <c r="K59" s="104"/>
    </row>
    <row r="60" spans="1:11" ht="14.25">
      <c r="A60" s="90"/>
      <c r="B60" s="90"/>
      <c r="C60" s="90"/>
      <c r="D60" s="90"/>
      <c r="E60" s="94"/>
      <c r="F60" s="94"/>
      <c r="G60" s="94"/>
      <c r="H60" s="94"/>
      <c r="I60" s="94"/>
      <c r="J60" s="94"/>
      <c r="K60" s="104"/>
    </row>
    <row r="61" spans="1:11" ht="14.25">
      <c r="A61" s="90"/>
      <c r="B61" s="90"/>
      <c r="C61" s="90"/>
      <c r="D61" s="90"/>
      <c r="E61" s="94"/>
      <c r="F61" s="94"/>
      <c r="G61" s="94"/>
      <c r="H61" s="94"/>
      <c r="I61" s="94"/>
      <c r="J61" s="94"/>
      <c r="K61" s="104"/>
    </row>
    <row r="62" spans="1:11" ht="14.25">
      <c r="A62" s="90"/>
      <c r="B62" s="90"/>
      <c r="C62" s="90"/>
      <c r="D62" s="90"/>
      <c r="E62" s="94"/>
      <c r="F62" s="94"/>
      <c r="G62" s="94"/>
      <c r="H62" s="94"/>
      <c r="I62" s="94"/>
      <c r="J62" s="94"/>
      <c r="K62" s="104"/>
    </row>
    <row r="63" spans="1:11" ht="14.25">
      <c r="A63" s="90"/>
      <c r="B63" s="90"/>
      <c r="C63" s="90"/>
      <c r="D63" s="90"/>
      <c r="E63" s="94"/>
      <c r="F63" s="94"/>
      <c r="G63" s="94"/>
      <c r="H63" s="94"/>
      <c r="I63" s="94"/>
      <c r="J63" s="94"/>
      <c r="K63" s="104"/>
    </row>
    <row r="64" spans="1:11" ht="14.25">
      <c r="A64" s="90"/>
      <c r="B64" s="90"/>
      <c r="C64" s="90"/>
      <c r="D64" s="90"/>
      <c r="E64" s="94"/>
      <c r="F64" s="94"/>
      <c r="G64" s="94"/>
      <c r="H64" s="94"/>
      <c r="I64" s="94"/>
      <c r="J64" s="94"/>
      <c r="K64" s="104"/>
    </row>
    <row r="65" spans="1:11" ht="15">
      <c r="A65" s="84" t="s">
        <v>119</v>
      </c>
      <c r="B65" s="90"/>
      <c r="C65" s="90"/>
      <c r="D65" s="90"/>
      <c r="E65" s="94"/>
      <c r="F65" s="94"/>
      <c r="G65" s="94"/>
      <c r="H65" s="94"/>
      <c r="I65" s="94"/>
      <c r="J65" s="94"/>
      <c r="K65" s="90"/>
    </row>
    <row r="66" spans="1:10" ht="15">
      <c r="A66" s="84" t="s">
        <v>120</v>
      </c>
      <c r="E66" s="89"/>
      <c r="F66" s="89"/>
      <c r="G66" s="89"/>
      <c r="H66" s="89"/>
      <c r="I66" s="89"/>
      <c r="J66" s="89"/>
    </row>
    <row r="67" spans="5:10" ht="12.75">
      <c r="E67" s="89"/>
      <c r="F67" s="89"/>
      <c r="G67" s="89"/>
      <c r="H67" s="89"/>
      <c r="I67" s="89"/>
      <c r="J67" s="89"/>
    </row>
    <row r="68" spans="5:10" ht="12.75">
      <c r="E68" s="89"/>
      <c r="F68" s="89"/>
      <c r="G68" s="89"/>
      <c r="H68" s="89"/>
      <c r="I68" s="89"/>
      <c r="J68" s="89"/>
    </row>
    <row r="69" spans="5:10" ht="12.75">
      <c r="E69" s="43"/>
      <c r="F69" s="43"/>
      <c r="G69" s="43"/>
      <c r="H69" s="45"/>
      <c r="I69" s="45"/>
      <c r="J69" s="45"/>
    </row>
    <row r="70" spans="5:10" ht="12.75">
      <c r="E70" s="43"/>
      <c r="F70" s="43"/>
      <c r="G70" s="43"/>
      <c r="H70" s="45"/>
      <c r="I70" s="45"/>
      <c r="J70" s="45"/>
    </row>
    <row r="71" spans="5:10" ht="12.75">
      <c r="E71" s="43"/>
      <c r="F71" s="43"/>
      <c r="G71" s="43"/>
      <c r="H71" s="45"/>
      <c r="I71" s="45"/>
      <c r="J71" s="45"/>
    </row>
    <row r="72" spans="5:10" ht="12.75">
      <c r="E72" s="43"/>
      <c r="F72" s="43"/>
      <c r="G72" s="43"/>
      <c r="H72" s="45"/>
      <c r="I72" s="45"/>
      <c r="J72" s="45"/>
    </row>
    <row r="73" spans="5:10" ht="12.75">
      <c r="E73" s="43"/>
      <c r="F73" s="43"/>
      <c r="G73" s="43"/>
      <c r="H73" s="45"/>
      <c r="I73" s="45"/>
      <c r="J73" s="45"/>
    </row>
    <row r="74" spans="5:10" ht="12.75">
      <c r="E74" s="43"/>
      <c r="F74" s="43"/>
      <c r="G74" s="43"/>
      <c r="H74" s="45"/>
      <c r="I74" s="45"/>
      <c r="J74" s="45"/>
    </row>
    <row r="75" spans="5:10" ht="12.75">
      <c r="E75" s="43"/>
      <c r="F75" s="43"/>
      <c r="G75" s="43"/>
      <c r="H75" s="45"/>
      <c r="I75" s="45"/>
      <c r="J75" s="45"/>
    </row>
    <row r="76" spans="5:10" ht="12.75">
      <c r="E76" s="66"/>
      <c r="F76" s="66"/>
      <c r="G76" s="66"/>
      <c r="H76" s="105"/>
      <c r="I76" s="105"/>
      <c r="J76" s="106"/>
    </row>
    <row r="77" spans="5:10" ht="12.75">
      <c r="E77" s="66"/>
      <c r="F77" s="66"/>
      <c r="G77" s="66"/>
      <c r="H77" s="105"/>
      <c r="I77" s="105"/>
      <c r="J77" s="105"/>
    </row>
    <row r="78" spans="5:10" ht="12.75">
      <c r="E78" s="107"/>
      <c r="F78" s="107"/>
      <c r="G78" s="107"/>
      <c r="H78" s="107"/>
      <c r="I78" s="107"/>
      <c r="J78" s="107"/>
    </row>
    <row r="79" spans="5:10" ht="12.75">
      <c r="E79" s="43"/>
      <c r="F79" s="43"/>
      <c r="G79" s="43"/>
      <c r="H79" s="43"/>
      <c r="I79" s="43"/>
      <c r="J79" s="43"/>
    </row>
    <row r="80" spans="5:10" ht="12.75">
      <c r="E80" s="43"/>
      <c r="F80" s="43"/>
      <c r="G80" s="43"/>
      <c r="H80" s="43"/>
      <c r="I80" s="43"/>
      <c r="J80" s="43"/>
    </row>
    <row r="81" spans="5:10" ht="12.75">
      <c r="E81" s="66"/>
      <c r="F81" s="66"/>
      <c r="G81" s="66"/>
      <c r="H81" s="66"/>
      <c r="I81" s="66"/>
      <c r="J81" s="66"/>
    </row>
    <row r="82" spans="5:10" ht="12.75">
      <c r="E82" s="43"/>
      <c r="F82" s="43"/>
      <c r="G82" s="43"/>
      <c r="H82" s="43"/>
      <c r="I82" s="43"/>
      <c r="J82" s="43"/>
    </row>
    <row r="83" spans="5:10" ht="12.75">
      <c r="E83" s="43"/>
      <c r="F83" s="43"/>
      <c r="G83" s="43"/>
      <c r="H83" s="43"/>
      <c r="I83" s="43"/>
      <c r="J83" s="43"/>
    </row>
    <row r="84" spans="5:10" ht="12.75">
      <c r="E84" s="43"/>
      <c r="F84" s="43"/>
      <c r="G84" s="43"/>
      <c r="H84" s="43"/>
      <c r="I84" s="43"/>
      <c r="J84" s="43"/>
    </row>
    <row r="85" spans="5:10" ht="12.75">
      <c r="E85" s="43"/>
      <c r="F85" s="43"/>
      <c r="G85" s="43"/>
      <c r="H85" s="43"/>
      <c r="I85" s="43"/>
      <c r="J85" s="43"/>
    </row>
    <row r="86" spans="5:10" ht="12.75">
      <c r="E86" s="43"/>
      <c r="F86" s="43"/>
      <c r="G86" s="43"/>
      <c r="H86" s="43"/>
      <c r="I86" s="43"/>
      <c r="J86" s="43"/>
    </row>
    <row r="87" spans="5:10" ht="12.75">
      <c r="E87" s="43"/>
      <c r="F87" s="43"/>
      <c r="G87" s="43"/>
      <c r="H87" s="43"/>
      <c r="I87" s="43"/>
      <c r="J87" s="43"/>
    </row>
    <row r="88" spans="5:10" ht="12.75">
      <c r="E88" s="43"/>
      <c r="F88" s="43"/>
      <c r="G88" s="43"/>
      <c r="H88" s="43"/>
      <c r="I88" s="43"/>
      <c r="J88" s="43"/>
    </row>
    <row r="89" spans="5:10" ht="12.75">
      <c r="E89" s="43"/>
      <c r="F89" s="43"/>
      <c r="G89" s="43"/>
      <c r="H89" s="43"/>
      <c r="I89" s="43"/>
      <c r="J89" s="43"/>
    </row>
    <row r="90" spans="5:10" ht="12.75">
      <c r="E90" s="66"/>
      <c r="F90" s="66"/>
      <c r="G90" s="66"/>
      <c r="H90" s="105"/>
      <c r="I90" s="105"/>
      <c r="J90" s="105"/>
    </row>
    <row r="91" spans="5:10" ht="12.75">
      <c r="E91" s="66"/>
      <c r="F91" s="66"/>
      <c r="G91" s="66"/>
      <c r="H91" s="105"/>
      <c r="I91" s="105"/>
      <c r="J91" s="105"/>
    </row>
    <row r="92" spans="5:10" ht="12.75">
      <c r="E92" s="66"/>
      <c r="F92" s="66"/>
      <c r="G92" s="66"/>
      <c r="H92" s="105"/>
      <c r="I92" s="105"/>
      <c r="J92" s="105"/>
    </row>
    <row r="93" spans="5:10" ht="12.75">
      <c r="E93" s="66"/>
      <c r="F93" s="66"/>
      <c r="G93" s="66"/>
      <c r="H93" s="105"/>
      <c r="I93" s="105"/>
      <c r="J93" s="105"/>
    </row>
    <row r="94" spans="5:10" ht="12.75">
      <c r="E94" s="66"/>
      <c r="F94" s="66"/>
      <c r="G94" s="66"/>
      <c r="H94" s="105"/>
      <c r="I94" s="105"/>
      <c r="J94" s="105"/>
    </row>
    <row r="95" spans="5:10" ht="12.75">
      <c r="E95" s="66"/>
      <c r="F95" s="66"/>
      <c r="G95" s="66"/>
      <c r="H95" s="105"/>
      <c r="I95" s="105"/>
      <c r="J95" s="105"/>
    </row>
    <row r="96" spans="5:10" ht="12.75">
      <c r="E96" s="66"/>
      <c r="F96" s="66"/>
      <c r="G96" s="66"/>
      <c r="H96" s="105"/>
      <c r="I96" s="105"/>
      <c r="J96" s="105"/>
    </row>
    <row r="97" spans="5:10" ht="12.75">
      <c r="E97" s="43"/>
      <c r="F97" s="43"/>
      <c r="G97" s="43"/>
      <c r="H97" s="43"/>
      <c r="I97" s="43"/>
      <c r="J97" s="43"/>
    </row>
    <row r="98" spans="2:10" ht="12.75">
      <c r="B98" s="108"/>
      <c r="C98" s="43"/>
      <c r="D98" s="43"/>
      <c r="E98" s="43"/>
      <c r="F98" s="43"/>
      <c r="G98" s="43"/>
      <c r="H98" s="43"/>
      <c r="I98" s="43"/>
      <c r="J98" s="43"/>
    </row>
    <row r="99" spans="2:10" ht="12.75">
      <c r="B99" s="43"/>
      <c r="C99" s="43"/>
      <c r="D99" s="43"/>
      <c r="E99" s="43"/>
      <c r="F99" s="43"/>
      <c r="G99" s="43"/>
      <c r="H99" s="43"/>
      <c r="I99" s="43"/>
      <c r="J99" s="43"/>
    </row>
    <row r="100" spans="2:10" ht="12.75">
      <c r="B100" s="43"/>
      <c r="C100" s="43"/>
      <c r="D100" s="43"/>
      <c r="E100" s="46"/>
      <c r="F100" s="46"/>
      <c r="G100" s="46"/>
      <c r="H100" s="43"/>
      <c r="I100" s="43"/>
      <c r="J100" s="43"/>
    </row>
    <row r="101" spans="2:10" ht="12.75">
      <c r="B101" s="43"/>
      <c r="C101" s="43"/>
      <c r="D101" s="43"/>
      <c r="E101" s="46"/>
      <c r="F101" s="46"/>
      <c r="G101" s="46"/>
      <c r="H101" s="43"/>
      <c r="I101" s="43"/>
      <c r="J101" s="43"/>
    </row>
    <row r="102" spans="2:10" ht="12.75">
      <c r="B102" s="43"/>
      <c r="C102" s="43"/>
      <c r="D102" s="43"/>
      <c r="E102" s="46"/>
      <c r="F102" s="46"/>
      <c r="G102" s="46"/>
      <c r="H102" s="43"/>
      <c r="I102" s="43"/>
      <c r="J102" s="43"/>
    </row>
    <row r="103" spans="2:10" ht="12.75">
      <c r="B103" s="43"/>
      <c r="C103" s="43"/>
      <c r="D103" s="43"/>
      <c r="E103" s="46"/>
      <c r="F103" s="46"/>
      <c r="G103" s="46"/>
      <c r="H103" s="43"/>
      <c r="I103" s="43"/>
      <c r="J103" s="43"/>
    </row>
    <row r="104" spans="2:10" ht="12.75">
      <c r="B104" s="43"/>
      <c r="C104" s="43"/>
      <c r="D104" s="43"/>
      <c r="E104" s="46"/>
      <c r="F104" s="46"/>
      <c r="G104" s="46"/>
      <c r="H104" s="43"/>
      <c r="I104" s="43"/>
      <c r="J104" s="43"/>
    </row>
    <row r="105" spans="2:10" ht="12.75">
      <c r="B105" s="43"/>
      <c r="C105" s="43"/>
      <c r="D105" s="43"/>
      <c r="E105" s="43"/>
      <c r="F105" s="43"/>
      <c r="G105" s="43"/>
      <c r="H105" s="43"/>
      <c r="I105" s="43"/>
      <c r="J105" s="43"/>
    </row>
    <row r="106" spans="5:10" ht="12.75">
      <c r="E106" s="43"/>
      <c r="F106" s="43"/>
      <c r="G106" s="43"/>
      <c r="H106" s="43"/>
      <c r="I106" s="43"/>
      <c r="J106" s="43"/>
    </row>
    <row r="107" spans="5:10" ht="12.75">
      <c r="E107" s="43"/>
      <c r="F107" s="43"/>
      <c r="G107" s="43"/>
      <c r="H107" s="43"/>
      <c r="I107" s="43"/>
      <c r="J107" s="43"/>
    </row>
    <row r="108" spans="5:10" ht="12.75">
      <c r="E108" s="43"/>
      <c r="F108" s="43"/>
      <c r="G108" s="43"/>
      <c r="H108" s="43"/>
      <c r="I108" s="43"/>
      <c r="J108" s="43"/>
    </row>
    <row r="109" spans="5:10" ht="12.75">
      <c r="E109" s="43"/>
      <c r="F109" s="43"/>
      <c r="G109" s="43"/>
      <c r="H109" s="43"/>
      <c r="I109" s="43"/>
      <c r="J109" s="43"/>
    </row>
    <row r="110" spans="5:10" ht="12.75">
      <c r="E110" s="43"/>
      <c r="F110" s="43"/>
      <c r="G110" s="43"/>
      <c r="H110" s="43"/>
      <c r="I110" s="43"/>
      <c r="J110" s="43"/>
    </row>
  </sheetData>
  <mergeCells count="1">
    <mergeCell ref="E10:J10"/>
  </mergeCells>
  <printOptions/>
  <pageMargins left="0.62" right="0.17" top="0.57" bottom="0.33" header="0.37" footer="0.33"/>
  <pageSetup horizontalDpi="600" verticalDpi="600" orientation="portrait" scale="69"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sheetPr>
    <tabColor indexed="34"/>
  </sheetPr>
  <dimension ref="B1:P112"/>
  <sheetViews>
    <sheetView workbookViewId="0" topLeftCell="A1">
      <selection activeCell="A1" sqref="A1"/>
    </sheetView>
  </sheetViews>
  <sheetFormatPr defaultColWidth="9.140625" defaultRowHeight="12.75"/>
  <cols>
    <col min="1" max="1" width="9.28125" style="90" customWidth="1"/>
    <col min="2" max="4" width="3.7109375" style="90" customWidth="1"/>
    <col min="5" max="5" width="34.140625" style="90" customWidth="1"/>
    <col min="6" max="6" width="18.28125" style="90" customWidth="1"/>
    <col min="7" max="7" width="16.140625" style="91" customWidth="1"/>
    <col min="8" max="8" width="5.57421875" style="90" customWidth="1"/>
    <col min="9" max="9" width="15.7109375" style="90" customWidth="1"/>
    <col min="10" max="10" width="3.7109375" style="90" customWidth="1"/>
    <col min="11" max="11" width="7.57421875" style="90" customWidth="1"/>
    <col min="12" max="12" width="34.140625" style="90" customWidth="1"/>
    <col min="13" max="13" width="14.7109375" style="90" hidden="1" customWidth="1"/>
    <col min="14" max="15" width="17.421875" style="90" hidden="1" customWidth="1"/>
    <col min="16" max="16" width="14.7109375" style="109" customWidth="1"/>
    <col min="17" max="16384" width="9.140625" style="90" customWidth="1"/>
  </cols>
  <sheetData>
    <row r="1" spans="2:9" ht="21" customHeight="1">
      <c r="B1" s="31" t="s">
        <v>361</v>
      </c>
      <c r="I1" s="84"/>
    </row>
    <row r="2" ht="14.25">
      <c r="I2" s="32"/>
    </row>
    <row r="5" spans="2:16" ht="15">
      <c r="B5" s="84" t="s">
        <v>121</v>
      </c>
      <c r="F5" s="86"/>
      <c r="G5" s="110"/>
      <c r="H5" s="86"/>
      <c r="M5" s="86"/>
      <c r="N5" s="86"/>
      <c r="O5" s="86"/>
      <c r="P5" s="94"/>
    </row>
    <row r="6" spans="2:16" ht="15">
      <c r="B6" s="84" t="s">
        <v>1</v>
      </c>
      <c r="F6" s="86"/>
      <c r="G6" s="110"/>
      <c r="H6" s="86"/>
      <c r="M6" s="86"/>
      <c r="N6" s="86"/>
      <c r="O6" s="86"/>
      <c r="P6" s="94"/>
    </row>
    <row r="7" spans="2:16" ht="14.25">
      <c r="B7" s="37"/>
      <c r="F7" s="86"/>
      <c r="G7" s="110"/>
      <c r="H7" s="86"/>
      <c r="M7" s="86"/>
      <c r="N7" s="86"/>
      <c r="O7" s="86"/>
      <c r="P7" s="94"/>
    </row>
    <row r="8" spans="2:16" ht="14.25">
      <c r="B8" s="37"/>
      <c r="F8" s="86"/>
      <c r="G8" s="110"/>
      <c r="H8" s="86"/>
      <c r="M8" s="86"/>
      <c r="N8" s="86"/>
      <c r="O8" s="86"/>
      <c r="P8" s="94"/>
    </row>
    <row r="9" spans="6:16" ht="14.25">
      <c r="F9" s="86"/>
      <c r="G9" s="39"/>
      <c r="H9" s="86"/>
      <c r="I9" s="39"/>
      <c r="M9" s="86"/>
      <c r="N9" s="86"/>
      <c r="O9" s="86"/>
      <c r="P9" s="94"/>
    </row>
    <row r="10" spans="6:16" ht="14.25">
      <c r="F10" s="86"/>
      <c r="G10" s="110" t="s">
        <v>122</v>
      </c>
      <c r="H10" s="86"/>
      <c r="I10" s="110" t="s">
        <v>5</v>
      </c>
      <c r="M10" s="86"/>
      <c r="N10" s="86"/>
      <c r="O10" s="86"/>
      <c r="P10" s="94"/>
    </row>
    <row r="11" spans="6:16" ht="14.25">
      <c r="F11" s="86"/>
      <c r="G11" s="110" t="s">
        <v>6</v>
      </c>
      <c r="H11" s="86"/>
      <c r="I11" s="110" t="s">
        <v>7</v>
      </c>
      <c r="M11" s="86"/>
      <c r="N11" s="86"/>
      <c r="O11" s="86"/>
      <c r="P11" s="94"/>
    </row>
    <row r="12" spans="6:16" ht="14.25">
      <c r="F12" s="87"/>
      <c r="G12" s="110" t="s">
        <v>9</v>
      </c>
      <c r="H12" s="110"/>
      <c r="I12" s="110" t="s">
        <v>10</v>
      </c>
      <c r="M12" s="87"/>
      <c r="N12" s="87"/>
      <c r="O12" s="87"/>
      <c r="P12" s="94"/>
    </row>
    <row r="13" spans="6:16" ht="14.25">
      <c r="F13" s="86"/>
      <c r="G13" s="111" t="s">
        <v>11</v>
      </c>
      <c r="H13" s="86"/>
      <c r="I13" s="111" t="s">
        <v>12</v>
      </c>
      <c r="M13" s="86"/>
      <c r="N13" s="86"/>
      <c r="O13" s="86"/>
      <c r="P13" s="112"/>
    </row>
    <row r="14" spans="6:16" ht="14.25">
      <c r="F14" s="86"/>
      <c r="G14" s="110" t="s">
        <v>13</v>
      </c>
      <c r="H14" s="86"/>
      <c r="I14" s="110" t="s">
        <v>13</v>
      </c>
      <c r="M14" s="86"/>
      <c r="N14" s="86"/>
      <c r="O14" s="86"/>
      <c r="P14" s="94"/>
    </row>
    <row r="15" spans="2:15" ht="15">
      <c r="B15" s="90" t="s">
        <v>123</v>
      </c>
      <c r="F15" s="94"/>
      <c r="G15" s="109"/>
      <c r="H15" s="94"/>
      <c r="I15" s="84"/>
      <c r="M15" s="94"/>
      <c r="N15" s="94"/>
      <c r="O15" s="94"/>
    </row>
    <row r="16" spans="6:15" ht="14.25">
      <c r="F16" s="94"/>
      <c r="G16" s="109"/>
      <c r="H16" s="94"/>
      <c r="M16" s="94"/>
      <c r="N16" s="94"/>
      <c r="O16" s="94"/>
    </row>
    <row r="17" spans="2:15" ht="14.25">
      <c r="B17" s="90" t="s">
        <v>124</v>
      </c>
      <c r="F17" s="94"/>
      <c r="G17" s="109">
        <v>36720</v>
      </c>
      <c r="H17" s="94"/>
      <c r="I17" s="109">
        <v>40873</v>
      </c>
      <c r="M17" s="94"/>
      <c r="N17" s="94"/>
      <c r="O17" s="94"/>
    </row>
    <row r="18" spans="2:15" ht="14.25">
      <c r="B18" s="90" t="s">
        <v>125</v>
      </c>
      <c r="F18" s="94"/>
      <c r="G18" s="109"/>
      <c r="H18" s="94"/>
      <c r="I18" s="109"/>
      <c r="M18" s="94"/>
      <c r="N18" s="94"/>
      <c r="O18" s="94"/>
    </row>
    <row r="19" spans="3:15" ht="14.25">
      <c r="C19" s="90" t="s">
        <v>126</v>
      </c>
      <c r="F19" s="94"/>
      <c r="G19" s="109">
        <v>1833</v>
      </c>
      <c r="H19" s="94"/>
      <c r="I19" s="109">
        <v>-4677</v>
      </c>
      <c r="M19" s="94"/>
      <c r="N19" s="94"/>
      <c r="O19" s="94"/>
    </row>
    <row r="20" spans="3:15" ht="14.25">
      <c r="C20" s="90" t="s">
        <v>127</v>
      </c>
      <c r="F20" s="94"/>
      <c r="G20" s="113">
        <v>-1593</v>
      </c>
      <c r="H20" s="94"/>
      <c r="I20" s="113">
        <v>-512</v>
      </c>
      <c r="M20" s="94"/>
      <c r="N20" s="94"/>
      <c r="O20" s="94"/>
    </row>
    <row r="21" spans="3:15" ht="14.25" hidden="1">
      <c r="C21" s="90" t="s">
        <v>20</v>
      </c>
      <c r="F21" s="94"/>
      <c r="G21" s="113" t="e">
        <f>+'[6]CFlows2008-old'!#REF!</f>
        <v>#REF!</v>
      </c>
      <c r="H21" s="94"/>
      <c r="I21" s="113" t="e">
        <v>#REF!</v>
      </c>
      <c r="M21" s="94"/>
      <c r="N21" s="94"/>
      <c r="O21" s="94"/>
    </row>
    <row r="22" spans="2:15" ht="14.25">
      <c r="B22" s="90" t="s">
        <v>128</v>
      </c>
      <c r="F22" s="94"/>
      <c r="G22" s="109">
        <f>SUM(G17:G20)</f>
        <v>36960</v>
      </c>
      <c r="H22" s="94"/>
      <c r="I22" s="109">
        <v>35684</v>
      </c>
      <c r="M22" s="94"/>
      <c r="N22" s="94"/>
      <c r="O22" s="94"/>
    </row>
    <row r="23" spans="6:15" ht="14.25">
      <c r="F23" s="94"/>
      <c r="G23" s="109"/>
      <c r="H23" s="94"/>
      <c r="I23" s="109"/>
      <c r="M23" s="94"/>
      <c r="N23" s="94"/>
      <c r="O23" s="94"/>
    </row>
    <row r="24" spans="2:15" ht="14.25">
      <c r="B24" s="90" t="s">
        <v>129</v>
      </c>
      <c r="F24" s="94"/>
      <c r="G24" s="109"/>
      <c r="H24" s="94"/>
      <c r="I24" s="109"/>
      <c r="M24" s="94"/>
      <c r="N24" s="94"/>
      <c r="O24" s="94"/>
    </row>
    <row r="25" spans="3:15" ht="14.25">
      <c r="C25" s="90" t="s">
        <v>130</v>
      </c>
      <c r="F25" s="94"/>
      <c r="G25" s="109">
        <v>-36646</v>
      </c>
      <c r="H25" s="94"/>
      <c r="I25" s="109">
        <v>-15324</v>
      </c>
      <c r="M25" s="94"/>
      <c r="N25" s="94"/>
      <c r="O25" s="94"/>
    </row>
    <row r="26" spans="3:15" ht="14.25">
      <c r="C26" s="90" t="s">
        <v>131</v>
      </c>
      <c r="F26" s="94"/>
      <c r="G26" s="113">
        <v>5681</v>
      </c>
      <c r="H26" s="94"/>
      <c r="I26" s="113">
        <v>15957</v>
      </c>
      <c r="M26" s="94"/>
      <c r="N26" s="94"/>
      <c r="O26" s="94"/>
    </row>
    <row r="27" spans="2:15" ht="14.25">
      <c r="B27" s="90" t="s">
        <v>132</v>
      </c>
      <c r="F27" s="94"/>
      <c r="G27" s="109">
        <f>SUM(G22:G26)</f>
        <v>5995</v>
      </c>
      <c r="H27" s="94"/>
      <c r="I27" s="109">
        <v>36317</v>
      </c>
      <c r="M27" s="94"/>
      <c r="N27" s="94"/>
      <c r="O27" s="94"/>
    </row>
    <row r="28" spans="6:15" ht="14.25">
      <c r="F28" s="94"/>
      <c r="G28" s="109"/>
      <c r="H28" s="94"/>
      <c r="I28" s="109"/>
      <c r="M28" s="94"/>
      <c r="N28" s="94"/>
      <c r="O28" s="94"/>
    </row>
    <row r="29" spans="3:15" ht="14.25">
      <c r="C29" s="90" t="s">
        <v>133</v>
      </c>
      <c r="F29" s="94"/>
      <c r="G29" s="109">
        <v>-202</v>
      </c>
      <c r="H29" s="94"/>
      <c r="I29" s="109">
        <v>-1223</v>
      </c>
      <c r="M29" s="94"/>
      <c r="N29" s="94"/>
      <c r="O29" s="94"/>
    </row>
    <row r="30" spans="3:15" ht="14.25">
      <c r="C30" s="90" t="s">
        <v>134</v>
      </c>
      <c r="F30" s="94"/>
      <c r="G30" s="109">
        <v>-4791</v>
      </c>
      <c r="H30" s="94"/>
      <c r="I30" s="109">
        <v>-4496</v>
      </c>
      <c r="M30" s="94"/>
      <c r="N30" s="94"/>
      <c r="O30" s="94"/>
    </row>
    <row r="31" spans="3:15" ht="14.25">
      <c r="C31" s="90" t="s">
        <v>135</v>
      </c>
      <c r="F31" s="94"/>
      <c r="G31" s="109">
        <v>16</v>
      </c>
      <c r="H31" s="94"/>
      <c r="I31" s="109">
        <v>76</v>
      </c>
      <c r="M31" s="94"/>
      <c r="N31" s="94"/>
      <c r="O31" s="94"/>
    </row>
    <row r="32" spans="2:15" ht="14.25">
      <c r="B32" s="90" t="s">
        <v>136</v>
      </c>
      <c r="F32" s="94"/>
      <c r="G32" s="114">
        <f>SUM(G27:G31)</f>
        <v>1018</v>
      </c>
      <c r="H32" s="94"/>
      <c r="I32" s="114">
        <v>30674</v>
      </c>
      <c r="M32" s="94"/>
      <c r="N32" s="94"/>
      <c r="O32" s="94"/>
    </row>
    <row r="33" spans="6:15" ht="14.25">
      <c r="F33" s="94"/>
      <c r="G33" s="109"/>
      <c r="H33" s="94"/>
      <c r="I33" s="109"/>
      <c r="M33" s="94"/>
      <c r="N33" s="94"/>
      <c r="O33" s="94"/>
    </row>
    <row r="34" spans="2:15" ht="14.25">
      <c r="B34" s="90" t="s">
        <v>137</v>
      </c>
      <c r="F34" s="94"/>
      <c r="G34" s="109"/>
      <c r="H34" s="94"/>
      <c r="I34" s="109"/>
      <c r="M34" s="94"/>
      <c r="N34" s="94"/>
      <c r="O34" s="94"/>
    </row>
    <row r="35" spans="3:15" ht="14.25">
      <c r="C35" s="90" t="s">
        <v>138</v>
      </c>
      <c r="F35" s="94"/>
      <c r="G35" s="109">
        <v>6703</v>
      </c>
      <c r="H35" s="94"/>
      <c r="I35" s="109">
        <v>7601</v>
      </c>
      <c r="M35" s="94"/>
      <c r="N35" s="94"/>
      <c r="O35" s="94"/>
    </row>
    <row r="36" spans="3:15" ht="14.25">
      <c r="C36" s="90" t="s">
        <v>139</v>
      </c>
      <c r="F36" s="94"/>
      <c r="G36" s="113">
        <v>-7377</v>
      </c>
      <c r="H36" s="94"/>
      <c r="I36" s="113">
        <v>-2566</v>
      </c>
      <c r="M36" s="94"/>
      <c r="N36" s="94"/>
      <c r="O36" s="94"/>
    </row>
    <row r="37" spans="2:16" ht="14.25">
      <c r="B37" s="90" t="s">
        <v>140</v>
      </c>
      <c r="F37" s="94"/>
      <c r="G37" s="114">
        <f>SUM(G35:G36)</f>
        <v>-674</v>
      </c>
      <c r="H37" s="94"/>
      <c r="I37" s="114">
        <v>5035</v>
      </c>
      <c r="M37" s="94"/>
      <c r="N37" s="94"/>
      <c r="O37" s="94"/>
      <c r="P37" s="94"/>
    </row>
    <row r="38" spans="6:16" s="104" customFormat="1" ht="14.25">
      <c r="F38" s="94"/>
      <c r="G38" s="94"/>
      <c r="H38" s="94"/>
      <c r="I38" s="94"/>
      <c r="M38" s="94"/>
      <c r="N38" s="94"/>
      <c r="O38" s="94"/>
      <c r="P38" s="109"/>
    </row>
    <row r="39" spans="2:16" s="104" customFormat="1" ht="14.25">
      <c r="B39" s="104" t="s">
        <v>141</v>
      </c>
      <c r="F39" s="94"/>
      <c r="G39" s="109"/>
      <c r="H39" s="94"/>
      <c r="I39" s="109"/>
      <c r="M39" s="94"/>
      <c r="N39" s="94"/>
      <c r="O39" s="94"/>
      <c r="P39" s="109"/>
    </row>
    <row r="40" spans="3:16" s="104" customFormat="1" ht="14.25">
      <c r="C40" s="115" t="s">
        <v>142</v>
      </c>
      <c r="F40" s="94"/>
      <c r="G40" s="109">
        <v>-8358</v>
      </c>
      <c r="H40" s="94"/>
      <c r="I40" s="109">
        <v>-6165</v>
      </c>
      <c r="M40" s="94"/>
      <c r="N40" s="94"/>
      <c r="O40" s="94"/>
      <c r="P40" s="109"/>
    </row>
    <row r="41" spans="3:16" s="104" customFormat="1" ht="14.25">
      <c r="C41" s="104" t="s">
        <v>143</v>
      </c>
      <c r="F41" s="94"/>
      <c r="G41" s="109">
        <v>-15121</v>
      </c>
      <c r="H41" s="94"/>
      <c r="I41" s="109">
        <v>-9183</v>
      </c>
      <c r="M41" s="94"/>
      <c r="N41" s="94"/>
      <c r="O41" s="94"/>
      <c r="P41" s="109"/>
    </row>
    <row r="42" spans="3:16" s="104" customFormat="1" ht="14.25">
      <c r="C42" s="115" t="s">
        <v>110</v>
      </c>
      <c r="F42" s="94"/>
      <c r="G42" s="109">
        <v>-2597</v>
      </c>
      <c r="H42" s="94"/>
      <c r="I42" s="109">
        <v>-20055</v>
      </c>
      <c r="M42" s="94"/>
      <c r="N42" s="94"/>
      <c r="O42" s="94"/>
      <c r="P42" s="109"/>
    </row>
    <row r="43" spans="2:15" ht="14.25">
      <c r="B43" s="90" t="s">
        <v>144</v>
      </c>
      <c r="F43" s="94"/>
      <c r="G43" s="114">
        <f>SUM(G40:G42)</f>
        <v>-26076</v>
      </c>
      <c r="H43" s="94"/>
      <c r="I43" s="114">
        <v>-35403</v>
      </c>
      <c r="M43" s="94"/>
      <c r="N43" s="94"/>
      <c r="O43" s="94"/>
    </row>
    <row r="44" spans="6:15" ht="14.25">
      <c r="F44" s="94"/>
      <c r="G44" s="109"/>
      <c r="H44" s="94"/>
      <c r="I44" s="109"/>
      <c r="M44" s="94"/>
      <c r="N44" s="94"/>
      <c r="O44" s="94"/>
    </row>
    <row r="45" spans="2:15" ht="14.25">
      <c r="B45" s="90" t="s">
        <v>145</v>
      </c>
      <c r="F45" s="94"/>
      <c r="G45" s="109">
        <v>-4074</v>
      </c>
      <c r="H45" s="94"/>
      <c r="I45" s="109">
        <v>-336</v>
      </c>
      <c r="M45" s="94"/>
      <c r="N45" s="94"/>
      <c r="O45" s="94"/>
    </row>
    <row r="46" spans="6:15" ht="14.25">
      <c r="F46" s="94"/>
      <c r="G46" s="109"/>
      <c r="H46" s="94"/>
      <c r="I46" s="109"/>
      <c r="M46" s="94"/>
      <c r="N46" s="94"/>
      <c r="O46" s="94"/>
    </row>
    <row r="47" spans="2:15" ht="14.25">
      <c r="B47" s="90" t="s">
        <v>146</v>
      </c>
      <c r="F47" s="94"/>
      <c r="G47" s="109">
        <f>+G32+G37+G43+G45</f>
        <v>-29806</v>
      </c>
      <c r="H47" s="94"/>
      <c r="I47" s="109">
        <v>-30</v>
      </c>
      <c r="M47" s="94"/>
      <c r="N47" s="94"/>
      <c r="O47" s="94"/>
    </row>
    <row r="48" spans="6:15" ht="14.25">
      <c r="F48" s="94"/>
      <c r="G48" s="109"/>
      <c r="H48" s="94"/>
      <c r="I48" s="109"/>
      <c r="M48" s="94"/>
      <c r="N48" s="94"/>
      <c r="O48" s="94"/>
    </row>
    <row r="49" spans="2:15" ht="14.25">
      <c r="B49" s="90" t="s">
        <v>147</v>
      </c>
      <c r="F49" s="94"/>
      <c r="G49" s="109">
        <v>119975</v>
      </c>
      <c r="H49" s="94"/>
      <c r="I49" s="109">
        <v>94142</v>
      </c>
      <c r="M49" s="94"/>
      <c r="N49" s="94"/>
      <c r="O49" s="94"/>
    </row>
    <row r="50" spans="6:15" ht="14.25">
      <c r="F50" s="94"/>
      <c r="G50" s="109"/>
      <c r="H50" s="94"/>
      <c r="I50" s="109"/>
      <c r="M50" s="94"/>
      <c r="N50" s="94"/>
      <c r="O50" s="94"/>
    </row>
    <row r="51" spans="2:15" ht="15" thickBot="1">
      <c r="B51" s="90" t="s">
        <v>148</v>
      </c>
      <c r="F51" s="94"/>
      <c r="G51" s="116">
        <f>SUM(G47:G50)</f>
        <v>90169</v>
      </c>
      <c r="H51" s="94"/>
      <c r="I51" s="116">
        <v>94112</v>
      </c>
      <c r="J51" s="117"/>
      <c r="M51" s="94"/>
      <c r="N51" s="94"/>
      <c r="O51" s="94"/>
    </row>
    <row r="52" spans="6:15" ht="15" thickTop="1">
      <c r="F52" s="94"/>
      <c r="G52" s="109"/>
      <c r="H52" s="94"/>
      <c r="I52" s="104"/>
      <c r="M52" s="94"/>
      <c r="N52" s="94"/>
      <c r="O52" s="94"/>
    </row>
    <row r="53" spans="6:16" ht="15">
      <c r="F53" s="88"/>
      <c r="G53" s="118"/>
      <c r="H53" s="88"/>
      <c r="M53" s="88"/>
      <c r="N53" s="88"/>
      <c r="O53" s="88"/>
      <c r="P53" s="94"/>
    </row>
    <row r="54" spans="6:16" ht="15">
      <c r="F54" s="88"/>
      <c r="G54" s="118"/>
      <c r="H54" s="88"/>
      <c r="M54" s="88"/>
      <c r="N54" s="88"/>
      <c r="O54" s="88"/>
      <c r="P54" s="94"/>
    </row>
    <row r="55" spans="6:16" ht="15">
      <c r="F55" s="88"/>
      <c r="G55" s="118"/>
      <c r="H55" s="88"/>
      <c r="M55" s="88"/>
      <c r="N55" s="88"/>
      <c r="O55" s="88"/>
      <c r="P55" s="94"/>
    </row>
    <row r="56" spans="6:16" ht="15">
      <c r="F56" s="88"/>
      <c r="G56" s="118"/>
      <c r="H56" s="88"/>
      <c r="M56" s="88"/>
      <c r="N56" s="88"/>
      <c r="O56" s="88"/>
      <c r="P56" s="94"/>
    </row>
    <row r="57" spans="6:16" ht="15">
      <c r="F57" s="88"/>
      <c r="G57" s="118"/>
      <c r="H57" s="88"/>
      <c r="M57" s="88"/>
      <c r="N57" s="88"/>
      <c r="O57" s="88"/>
      <c r="P57" s="94"/>
    </row>
    <row r="58" spans="6:16" ht="15">
      <c r="F58" s="88"/>
      <c r="G58" s="118"/>
      <c r="H58" s="88"/>
      <c r="M58" s="88"/>
      <c r="N58" s="88"/>
      <c r="O58" s="88"/>
      <c r="P58" s="94"/>
    </row>
    <row r="59" spans="6:16" ht="15">
      <c r="F59" s="88"/>
      <c r="G59" s="118"/>
      <c r="H59" s="88"/>
      <c r="M59" s="88"/>
      <c r="N59" s="88"/>
      <c r="O59" s="88"/>
      <c r="P59" s="94"/>
    </row>
    <row r="60" spans="6:16" ht="15">
      <c r="F60" s="88"/>
      <c r="G60" s="118"/>
      <c r="H60" s="88"/>
      <c r="M60" s="88"/>
      <c r="N60" s="88"/>
      <c r="O60" s="88"/>
      <c r="P60" s="94"/>
    </row>
    <row r="61" spans="2:16" ht="15">
      <c r="B61" s="84" t="s">
        <v>149</v>
      </c>
      <c r="F61" s="104"/>
      <c r="G61" s="119"/>
      <c r="H61" s="88"/>
      <c r="M61" s="88"/>
      <c r="N61" s="88"/>
      <c r="O61" s="88"/>
      <c r="P61" s="94"/>
    </row>
    <row r="62" spans="2:16" ht="15">
      <c r="B62" s="84" t="s">
        <v>150</v>
      </c>
      <c r="F62" s="94"/>
      <c r="G62" s="119"/>
      <c r="H62" s="88"/>
      <c r="M62" s="88"/>
      <c r="N62" s="88"/>
      <c r="O62" s="88"/>
      <c r="P62" s="94"/>
    </row>
    <row r="63" spans="7:15" ht="15">
      <c r="G63" s="109"/>
      <c r="H63" s="104"/>
      <c r="I63" s="84"/>
      <c r="M63" s="104"/>
      <c r="N63" s="104"/>
      <c r="O63" s="104"/>
    </row>
    <row r="64" spans="7:15" ht="15">
      <c r="G64" s="109"/>
      <c r="H64" s="94"/>
      <c r="I64" s="84"/>
      <c r="M64" s="94"/>
      <c r="N64" s="94"/>
      <c r="O64" s="94"/>
    </row>
    <row r="65" spans="6:15" ht="14.25">
      <c r="F65" s="94"/>
      <c r="G65" s="109"/>
      <c r="H65" s="94"/>
      <c r="M65" s="94"/>
      <c r="N65" s="94"/>
      <c r="O65" s="94"/>
    </row>
    <row r="66" spans="6:15" ht="14.25">
      <c r="F66" s="94"/>
      <c r="G66" s="109"/>
      <c r="H66" s="94"/>
      <c r="M66" s="94"/>
      <c r="N66" s="94"/>
      <c r="O66" s="94"/>
    </row>
    <row r="67" spans="6:15" ht="14.25">
      <c r="F67" s="94"/>
      <c r="G67" s="109"/>
      <c r="H67" s="94"/>
      <c r="M67" s="104"/>
      <c r="N67" s="88"/>
      <c r="O67" s="88"/>
    </row>
    <row r="68" spans="6:15" ht="14.25">
      <c r="F68" s="94"/>
      <c r="G68" s="109"/>
      <c r="H68" s="94"/>
      <c r="M68" s="104"/>
      <c r="N68" s="88"/>
      <c r="O68" s="88"/>
    </row>
    <row r="69" spans="6:15" ht="14.25">
      <c r="F69" s="94"/>
      <c r="G69" s="109"/>
      <c r="H69" s="94"/>
      <c r="M69" s="104"/>
      <c r="N69" s="88"/>
      <c r="O69" s="88"/>
    </row>
    <row r="70" spans="6:15" ht="14.25">
      <c r="F70" s="94"/>
      <c r="G70" s="109"/>
      <c r="H70" s="94"/>
      <c r="M70" s="104"/>
      <c r="N70" s="88"/>
      <c r="O70" s="88"/>
    </row>
    <row r="71" spans="6:15" ht="14.25">
      <c r="F71" s="104"/>
      <c r="G71" s="109"/>
      <c r="H71" s="88"/>
      <c r="M71" s="104"/>
      <c r="N71" s="88"/>
      <c r="O71" s="88"/>
    </row>
    <row r="72" spans="6:15" ht="14.25">
      <c r="F72" s="104"/>
      <c r="G72" s="109"/>
      <c r="H72" s="88"/>
      <c r="M72" s="104"/>
      <c r="N72" s="88"/>
      <c r="O72" s="88"/>
    </row>
    <row r="73" spans="6:15" ht="14.25">
      <c r="F73" s="104"/>
      <c r="G73" s="109"/>
      <c r="H73" s="88"/>
      <c r="M73" s="104"/>
      <c r="N73" s="88"/>
      <c r="O73" s="88"/>
    </row>
    <row r="74" spans="6:15" ht="14.25">
      <c r="F74" s="104"/>
      <c r="G74" s="109"/>
      <c r="H74" s="88"/>
      <c r="M74" s="120"/>
      <c r="N74" s="121"/>
      <c r="O74" s="121"/>
    </row>
    <row r="75" spans="6:15" ht="14.25">
      <c r="F75" s="104"/>
      <c r="G75" s="109"/>
      <c r="H75" s="88"/>
      <c r="M75" s="120"/>
      <c r="N75" s="121"/>
      <c r="O75" s="121"/>
    </row>
    <row r="76" spans="6:16" ht="14.25">
      <c r="F76" s="104"/>
      <c r="G76" s="109"/>
      <c r="H76" s="88"/>
      <c r="M76" s="122"/>
      <c r="N76" s="122"/>
      <c r="O76" s="122"/>
      <c r="P76" s="123"/>
    </row>
    <row r="77" spans="6:15" ht="14.25">
      <c r="F77" s="104"/>
      <c r="G77" s="109"/>
      <c r="H77" s="88"/>
      <c r="M77" s="104"/>
      <c r="N77" s="104"/>
      <c r="O77" s="104"/>
    </row>
    <row r="78" spans="6:15" ht="14.25">
      <c r="F78" s="120"/>
      <c r="G78" s="109"/>
      <c r="H78" s="124"/>
      <c r="M78" s="104"/>
      <c r="N78" s="104"/>
      <c r="O78" s="104"/>
    </row>
    <row r="79" spans="6:15" ht="14.25">
      <c r="F79" s="120"/>
      <c r="G79" s="109"/>
      <c r="H79" s="121"/>
      <c r="M79" s="120"/>
      <c r="N79" s="120"/>
      <c r="O79" s="120"/>
    </row>
    <row r="80" spans="6:15" ht="14.25">
      <c r="F80" s="122"/>
      <c r="G80" s="123"/>
      <c r="H80" s="122"/>
      <c r="M80" s="104"/>
      <c r="N80" s="104"/>
      <c r="O80" s="104"/>
    </row>
    <row r="81" spans="6:15" ht="14.25">
      <c r="F81" s="104"/>
      <c r="G81" s="109"/>
      <c r="H81" s="104"/>
      <c r="M81" s="104"/>
      <c r="N81" s="104"/>
      <c r="O81" s="104"/>
    </row>
    <row r="82" spans="6:15" ht="14.25">
      <c r="F82" s="104"/>
      <c r="G82" s="109"/>
      <c r="H82" s="104"/>
      <c r="M82" s="104"/>
      <c r="N82" s="104"/>
      <c r="O82" s="104"/>
    </row>
    <row r="83" spans="6:15" ht="14.25">
      <c r="F83" s="120"/>
      <c r="G83" s="109"/>
      <c r="H83" s="120"/>
      <c r="M83" s="104"/>
      <c r="N83" s="104"/>
      <c r="O83" s="104"/>
    </row>
    <row r="84" spans="6:15" ht="14.25">
      <c r="F84" s="104"/>
      <c r="G84" s="109"/>
      <c r="H84" s="104"/>
      <c r="M84" s="104"/>
      <c r="N84" s="104"/>
      <c r="O84" s="104"/>
    </row>
    <row r="85" spans="6:15" ht="14.25">
      <c r="F85" s="104"/>
      <c r="G85" s="109"/>
      <c r="H85" s="104"/>
      <c r="M85" s="104"/>
      <c r="N85" s="104"/>
      <c r="O85" s="104"/>
    </row>
    <row r="86" spans="6:15" ht="14.25">
      <c r="F86" s="104"/>
      <c r="G86" s="109"/>
      <c r="H86" s="104"/>
      <c r="M86" s="104"/>
      <c r="N86" s="104"/>
      <c r="O86" s="104"/>
    </row>
    <row r="87" spans="6:15" ht="14.25">
      <c r="F87" s="104"/>
      <c r="G87" s="109"/>
      <c r="H87" s="104"/>
      <c r="M87" s="104"/>
      <c r="N87" s="104"/>
      <c r="O87" s="104"/>
    </row>
    <row r="88" spans="6:15" ht="14.25">
      <c r="F88" s="104"/>
      <c r="G88" s="109"/>
      <c r="H88" s="104"/>
      <c r="M88" s="120"/>
      <c r="N88" s="121"/>
      <c r="O88" s="121"/>
    </row>
    <row r="89" spans="6:15" ht="14.25">
      <c r="F89" s="104"/>
      <c r="G89" s="109"/>
      <c r="H89" s="104"/>
      <c r="M89" s="120"/>
      <c r="N89" s="121"/>
      <c r="O89" s="121"/>
    </row>
    <row r="90" spans="6:15" ht="14.25">
      <c r="F90" s="104"/>
      <c r="G90" s="109"/>
      <c r="H90" s="104"/>
      <c r="M90" s="120"/>
      <c r="N90" s="121"/>
      <c r="O90" s="121"/>
    </row>
    <row r="91" spans="6:15" ht="14.25">
      <c r="F91" s="104"/>
      <c r="G91" s="109"/>
      <c r="H91" s="104"/>
      <c r="M91" s="120"/>
      <c r="N91" s="121"/>
      <c r="O91" s="121"/>
    </row>
    <row r="92" spans="6:15" ht="14.25">
      <c r="F92" s="120"/>
      <c r="G92" s="109"/>
      <c r="H92" s="121"/>
      <c r="M92" s="120"/>
      <c r="N92" s="121"/>
      <c r="O92" s="121"/>
    </row>
    <row r="93" spans="6:15" ht="14.25">
      <c r="F93" s="120"/>
      <c r="G93" s="109"/>
      <c r="H93" s="121"/>
      <c r="M93" s="120"/>
      <c r="N93" s="121"/>
      <c r="O93" s="121"/>
    </row>
    <row r="94" spans="6:15" ht="14.25">
      <c r="F94" s="120"/>
      <c r="G94" s="109"/>
      <c r="H94" s="121"/>
      <c r="M94" s="120"/>
      <c r="N94" s="121"/>
      <c r="O94" s="121"/>
    </row>
    <row r="95" spans="6:15" ht="14.25">
      <c r="F95" s="120"/>
      <c r="G95" s="109"/>
      <c r="H95" s="121"/>
      <c r="M95" s="104"/>
      <c r="N95" s="104"/>
      <c r="O95" s="104"/>
    </row>
    <row r="96" spans="6:15" ht="14.25">
      <c r="F96" s="120"/>
      <c r="G96" s="109"/>
      <c r="H96" s="121"/>
      <c r="J96" s="125"/>
      <c r="K96" s="104"/>
      <c r="L96" s="104"/>
      <c r="M96" s="104"/>
      <c r="N96" s="104"/>
      <c r="O96" s="104"/>
    </row>
    <row r="97" spans="6:15" ht="14.25">
      <c r="F97" s="120"/>
      <c r="G97" s="109"/>
      <c r="H97" s="121"/>
      <c r="J97" s="104"/>
      <c r="K97" s="104"/>
      <c r="L97" s="104"/>
      <c r="M97" s="104"/>
      <c r="N97" s="104"/>
      <c r="O97" s="104"/>
    </row>
    <row r="98" spans="6:15" ht="14.25">
      <c r="F98" s="120"/>
      <c r="G98" s="109"/>
      <c r="H98" s="121"/>
      <c r="J98" s="104"/>
      <c r="K98" s="104"/>
      <c r="L98" s="104"/>
      <c r="M98" s="109"/>
      <c r="N98" s="104"/>
      <c r="O98" s="104"/>
    </row>
    <row r="99" spans="6:15" ht="14.25">
      <c r="F99" s="104"/>
      <c r="G99" s="109"/>
      <c r="H99" s="104"/>
      <c r="J99" s="104"/>
      <c r="K99" s="104"/>
      <c r="L99" s="104"/>
      <c r="M99" s="109"/>
      <c r="N99" s="104"/>
      <c r="O99" s="104"/>
    </row>
    <row r="100" spans="3:15" ht="14.25">
      <c r="C100" s="125"/>
      <c r="D100" s="104"/>
      <c r="E100" s="104"/>
      <c r="F100" s="104"/>
      <c r="G100" s="109"/>
      <c r="H100" s="104"/>
      <c r="J100" s="104"/>
      <c r="K100" s="104"/>
      <c r="L100" s="104"/>
      <c r="M100" s="109"/>
      <c r="N100" s="104"/>
      <c r="O100" s="104"/>
    </row>
    <row r="101" spans="3:15" ht="14.25">
      <c r="C101" s="104"/>
      <c r="D101" s="104"/>
      <c r="E101" s="104"/>
      <c r="F101" s="104"/>
      <c r="G101" s="109"/>
      <c r="H101" s="104"/>
      <c r="J101" s="104"/>
      <c r="K101" s="104"/>
      <c r="L101" s="104"/>
      <c r="M101" s="109"/>
      <c r="N101" s="104"/>
      <c r="O101" s="104"/>
    </row>
    <row r="102" spans="3:15" ht="14.25">
      <c r="C102" s="104"/>
      <c r="D102" s="104"/>
      <c r="E102" s="104"/>
      <c r="F102" s="109"/>
      <c r="G102" s="109"/>
      <c r="H102" s="104"/>
      <c r="J102" s="104"/>
      <c r="K102" s="104"/>
      <c r="L102" s="104"/>
      <c r="M102" s="109"/>
      <c r="N102" s="104"/>
      <c r="O102" s="104"/>
    </row>
    <row r="103" spans="3:15" ht="14.25">
      <c r="C103" s="104"/>
      <c r="D103" s="104"/>
      <c r="E103" s="104"/>
      <c r="F103" s="109"/>
      <c r="G103" s="109"/>
      <c r="H103" s="104"/>
      <c r="J103" s="104"/>
      <c r="K103" s="104"/>
      <c r="L103" s="104"/>
      <c r="M103" s="104"/>
      <c r="N103" s="104"/>
      <c r="O103" s="104"/>
    </row>
    <row r="104" spans="3:15" ht="14.25">
      <c r="C104" s="104"/>
      <c r="D104" s="104"/>
      <c r="E104" s="104"/>
      <c r="F104" s="109"/>
      <c r="G104" s="109"/>
      <c r="H104" s="104"/>
      <c r="M104" s="104"/>
      <c r="N104" s="104"/>
      <c r="O104" s="104"/>
    </row>
    <row r="105" spans="3:15" ht="14.25">
      <c r="C105" s="104"/>
      <c r="D105" s="104"/>
      <c r="E105" s="104"/>
      <c r="F105" s="109"/>
      <c r="G105" s="109"/>
      <c r="H105" s="104"/>
      <c r="M105" s="104"/>
      <c r="N105" s="104"/>
      <c r="O105" s="104"/>
    </row>
    <row r="106" spans="3:15" ht="14.25">
      <c r="C106" s="104"/>
      <c r="D106" s="104"/>
      <c r="E106" s="104"/>
      <c r="F106" s="109"/>
      <c r="G106" s="109"/>
      <c r="H106" s="104"/>
      <c r="M106" s="104"/>
      <c r="N106" s="104"/>
      <c r="O106" s="104"/>
    </row>
    <row r="107" spans="3:15" ht="14.25">
      <c r="C107" s="104"/>
      <c r="D107" s="104"/>
      <c r="E107" s="104"/>
      <c r="F107" s="104"/>
      <c r="G107" s="109"/>
      <c r="H107" s="104"/>
      <c r="M107" s="104"/>
      <c r="N107" s="104"/>
      <c r="O107" s="104"/>
    </row>
    <row r="108" spans="6:15" ht="14.25">
      <c r="F108" s="104"/>
      <c r="G108" s="109"/>
      <c r="H108" s="104"/>
      <c r="M108" s="104"/>
      <c r="N108" s="104"/>
      <c r="O108" s="104"/>
    </row>
    <row r="109" spans="6:8" ht="14.25">
      <c r="F109" s="104"/>
      <c r="G109" s="109"/>
      <c r="H109" s="104"/>
    </row>
    <row r="110" spans="6:8" ht="14.25">
      <c r="F110" s="104"/>
      <c r="G110" s="109"/>
      <c r="H110" s="104"/>
    </row>
    <row r="111" spans="6:8" ht="14.25">
      <c r="F111" s="104"/>
      <c r="G111" s="109"/>
      <c r="H111" s="104"/>
    </row>
    <row r="112" spans="6:8" ht="14.25">
      <c r="F112" s="104"/>
      <c r="G112" s="109"/>
      <c r="H112" s="104"/>
    </row>
  </sheetData>
  <printOptions horizontalCentered="1"/>
  <pageMargins left="0" right="0.25" top="0.41" bottom="0.5" header="0.19" footer="0.5"/>
  <pageSetup horizontalDpi="600" verticalDpi="600" orientation="portrait" scale="80"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sheetPr>
    <tabColor indexed="34"/>
  </sheetPr>
  <dimension ref="A1:S658"/>
  <sheetViews>
    <sheetView zoomScale="75" zoomScaleNormal="75" workbookViewId="0" topLeftCell="A1">
      <selection activeCell="A1" sqref="A1"/>
    </sheetView>
  </sheetViews>
  <sheetFormatPr defaultColWidth="9.140625" defaultRowHeight="12.75"/>
  <cols>
    <col min="1" max="1" width="7.421875" style="33" customWidth="1"/>
    <col min="2" max="2" width="16.57421875" style="33" customWidth="1"/>
    <col min="3" max="3" width="25.421875" style="33" customWidth="1"/>
    <col min="4" max="4" width="21.00390625" style="33" customWidth="1"/>
    <col min="5" max="5" width="19.00390625" style="33" customWidth="1"/>
    <col min="6" max="6" width="17.8515625" style="33" customWidth="1"/>
    <col min="7" max="7" width="22.140625" style="33" customWidth="1"/>
    <col min="8" max="8" width="18.57421875" style="33" customWidth="1"/>
    <col min="9" max="9" width="16.8515625" style="33" customWidth="1"/>
    <col min="10" max="10" width="17.140625" style="33" customWidth="1"/>
    <col min="11" max="11" width="10.140625" style="126" customWidth="1"/>
    <col min="12" max="12" width="13.28125" style="126" customWidth="1"/>
    <col min="13" max="16384" width="9.140625" style="126" customWidth="1"/>
  </cols>
  <sheetData>
    <row r="1" ht="21.75" customHeight="1">
      <c r="A1" s="31" t="s">
        <v>362</v>
      </c>
    </row>
    <row r="2" ht="17.25" customHeight="1"/>
    <row r="5" ht="18" customHeight="1">
      <c r="A5" s="127" t="s">
        <v>151</v>
      </c>
    </row>
    <row r="6" ht="18" customHeight="1">
      <c r="A6" s="127" t="s">
        <v>1</v>
      </c>
    </row>
    <row r="7" ht="18" customHeight="1">
      <c r="A7" s="127"/>
    </row>
    <row r="8" ht="18" customHeight="1">
      <c r="A8" s="127"/>
    </row>
    <row r="9" spans="1:9" ht="18" customHeight="1">
      <c r="A9" s="128"/>
      <c r="B9" s="129"/>
      <c r="C9" s="130"/>
      <c r="D9" s="130"/>
      <c r="E9" s="130"/>
      <c r="F9" s="131"/>
      <c r="G9" s="131"/>
      <c r="H9" s="131"/>
      <c r="I9" s="131"/>
    </row>
    <row r="10" spans="1:2" ht="18" customHeight="1">
      <c r="A10" s="132" t="s">
        <v>152</v>
      </c>
      <c r="B10" s="133" t="s">
        <v>153</v>
      </c>
    </row>
    <row r="11" spans="1:2" ht="18" customHeight="1">
      <c r="A11" s="132"/>
      <c r="B11" s="133"/>
    </row>
    <row r="12" spans="1:10" ht="51.75" customHeight="1">
      <c r="A12" s="128"/>
      <c r="B12" s="289" t="s">
        <v>375</v>
      </c>
      <c r="C12" s="289"/>
      <c r="D12" s="289"/>
      <c r="E12" s="289"/>
      <c r="F12" s="289"/>
      <c r="G12" s="289"/>
      <c r="H12" s="289"/>
      <c r="I12" s="289"/>
      <c r="J12" s="289"/>
    </row>
    <row r="13" spans="1:9" ht="18" customHeight="1">
      <c r="A13" s="128"/>
      <c r="B13" s="134"/>
      <c r="C13" s="130"/>
      <c r="D13" s="130"/>
      <c r="E13" s="130"/>
      <c r="F13" s="130"/>
      <c r="G13" s="130"/>
      <c r="H13" s="130"/>
      <c r="I13" s="130"/>
    </row>
    <row r="14" spans="1:10" ht="52.5" customHeight="1">
      <c r="A14" s="128"/>
      <c r="B14" s="289" t="s">
        <v>376</v>
      </c>
      <c r="C14" s="289"/>
      <c r="D14" s="289"/>
      <c r="E14" s="289"/>
      <c r="F14" s="289"/>
      <c r="G14" s="289"/>
      <c r="H14" s="289"/>
      <c r="I14" s="289"/>
      <c r="J14" s="289"/>
    </row>
    <row r="15" spans="1:10" ht="18" customHeight="1">
      <c r="A15" s="128"/>
      <c r="B15" s="134"/>
      <c r="C15" s="134"/>
      <c r="D15" s="134"/>
      <c r="E15" s="134"/>
      <c r="F15" s="134"/>
      <c r="G15" s="134"/>
      <c r="H15" s="134"/>
      <c r="I15" s="134"/>
      <c r="J15" s="134"/>
    </row>
    <row r="16" spans="1:10" s="137" customFormat="1" ht="36.75" customHeight="1">
      <c r="A16" s="135"/>
      <c r="B16" s="304" t="s">
        <v>154</v>
      </c>
      <c r="C16" s="305"/>
      <c r="D16" s="305"/>
      <c r="E16" s="305"/>
      <c r="F16" s="305"/>
      <c r="G16" s="305"/>
      <c r="H16" s="306" t="s">
        <v>155</v>
      </c>
      <c r="I16" s="307"/>
      <c r="J16" s="307"/>
    </row>
    <row r="17" spans="1:10" s="137" customFormat="1" ht="18" customHeight="1">
      <c r="A17" s="135"/>
      <c r="B17" s="130"/>
      <c r="C17" s="130"/>
      <c r="D17" s="130"/>
      <c r="E17" s="130"/>
      <c r="F17" s="130"/>
      <c r="G17" s="130"/>
      <c r="H17" s="130"/>
      <c r="I17" s="130"/>
      <c r="J17" s="130"/>
    </row>
    <row r="18" spans="1:10" s="137" customFormat="1" ht="18" customHeight="1">
      <c r="A18" s="135"/>
      <c r="B18" s="130" t="s">
        <v>156</v>
      </c>
      <c r="C18" s="310" t="s">
        <v>157</v>
      </c>
      <c r="D18" s="310"/>
      <c r="E18" s="310"/>
      <c r="F18" s="310"/>
      <c r="G18" s="310"/>
      <c r="H18" s="308" t="s">
        <v>158</v>
      </c>
      <c r="I18" s="309"/>
      <c r="J18" s="309"/>
    </row>
    <row r="19" spans="1:10" s="137" customFormat="1" ht="18" customHeight="1">
      <c r="A19" s="135"/>
      <c r="B19" s="130" t="s">
        <v>159</v>
      </c>
      <c r="C19" s="310" t="s">
        <v>160</v>
      </c>
      <c r="D19" s="310"/>
      <c r="E19" s="310"/>
      <c r="F19" s="310"/>
      <c r="G19" s="310"/>
      <c r="H19" s="308" t="s">
        <v>161</v>
      </c>
      <c r="I19" s="309"/>
      <c r="J19" s="309"/>
    </row>
    <row r="20" spans="1:10" s="137" customFormat="1" ht="18" customHeight="1">
      <c r="A20" s="135"/>
      <c r="B20" s="130" t="s">
        <v>162</v>
      </c>
      <c r="C20" s="310" t="s">
        <v>163</v>
      </c>
      <c r="D20" s="310"/>
      <c r="E20" s="310"/>
      <c r="F20" s="310"/>
      <c r="G20" s="310"/>
      <c r="H20" s="308" t="s">
        <v>161</v>
      </c>
      <c r="I20" s="309"/>
      <c r="J20" s="309"/>
    </row>
    <row r="21" spans="1:10" s="137" customFormat="1" ht="18" customHeight="1">
      <c r="A21" s="135"/>
      <c r="B21" s="130" t="s">
        <v>164</v>
      </c>
      <c r="C21" s="310" t="s">
        <v>165</v>
      </c>
      <c r="D21" s="310"/>
      <c r="E21" s="310"/>
      <c r="F21" s="310"/>
      <c r="G21" s="310"/>
      <c r="H21" s="308" t="s">
        <v>161</v>
      </c>
      <c r="I21" s="309"/>
      <c r="J21" s="309"/>
    </row>
    <row r="22" spans="1:10" s="137" customFormat="1" ht="18" customHeight="1">
      <c r="A22" s="135"/>
      <c r="B22" s="130" t="s">
        <v>166</v>
      </c>
      <c r="C22" s="310" t="s">
        <v>167</v>
      </c>
      <c r="D22" s="310"/>
      <c r="E22" s="310"/>
      <c r="F22" s="310"/>
      <c r="G22" s="310"/>
      <c r="H22" s="308" t="s">
        <v>161</v>
      </c>
      <c r="I22" s="309"/>
      <c r="J22" s="309"/>
    </row>
    <row r="23" spans="1:10" s="137" customFormat="1" ht="18" customHeight="1">
      <c r="A23" s="135"/>
      <c r="B23" s="130" t="s">
        <v>168</v>
      </c>
      <c r="C23" s="310" t="s">
        <v>169</v>
      </c>
      <c r="D23" s="310"/>
      <c r="E23" s="310"/>
      <c r="F23" s="310"/>
      <c r="G23" s="310"/>
      <c r="H23" s="308" t="s">
        <v>161</v>
      </c>
      <c r="I23" s="309"/>
      <c r="J23" s="309"/>
    </row>
    <row r="24" spans="1:10" s="137" customFormat="1" ht="18" customHeight="1">
      <c r="A24" s="135"/>
      <c r="B24" s="289" t="s">
        <v>363</v>
      </c>
      <c r="C24" s="289"/>
      <c r="D24" s="289"/>
      <c r="E24" s="289"/>
      <c r="F24" s="289"/>
      <c r="G24" s="289"/>
      <c r="H24" s="308" t="s">
        <v>161</v>
      </c>
      <c r="I24" s="309"/>
      <c r="J24" s="309"/>
    </row>
    <row r="25" spans="1:10" s="137" customFormat="1" ht="18" customHeight="1">
      <c r="A25" s="135"/>
      <c r="B25" s="289" t="s">
        <v>364</v>
      </c>
      <c r="C25" s="289"/>
      <c r="D25" s="289"/>
      <c r="E25" s="289"/>
      <c r="F25" s="289"/>
      <c r="G25" s="289"/>
      <c r="H25" s="308"/>
      <c r="I25" s="309"/>
      <c r="J25" s="309"/>
    </row>
    <row r="26" spans="1:10" s="137" customFormat="1" ht="18" customHeight="1">
      <c r="A26" s="135"/>
      <c r="B26" s="310" t="s">
        <v>170</v>
      </c>
      <c r="C26" s="310"/>
      <c r="D26" s="310"/>
      <c r="E26" s="310"/>
      <c r="F26" s="310"/>
      <c r="G26" s="310"/>
      <c r="H26" s="308"/>
      <c r="I26" s="309"/>
      <c r="J26" s="309"/>
    </row>
    <row r="27" spans="1:10" s="137" customFormat="1" ht="18" customHeight="1">
      <c r="A27" s="135"/>
      <c r="B27" s="289" t="s">
        <v>365</v>
      </c>
      <c r="C27" s="289"/>
      <c r="D27" s="289"/>
      <c r="E27" s="289"/>
      <c r="F27" s="289"/>
      <c r="G27" s="289"/>
      <c r="H27" s="308" t="s">
        <v>161</v>
      </c>
      <c r="I27" s="309"/>
      <c r="J27" s="309"/>
    </row>
    <row r="28" spans="1:10" s="137" customFormat="1" ht="18" customHeight="1">
      <c r="A28" s="135"/>
      <c r="B28" s="289" t="s">
        <v>366</v>
      </c>
      <c r="C28" s="289"/>
      <c r="D28" s="289"/>
      <c r="E28" s="289"/>
      <c r="F28" s="289"/>
      <c r="G28" s="289"/>
      <c r="H28" s="308" t="s">
        <v>161</v>
      </c>
      <c r="I28" s="309"/>
      <c r="J28" s="309"/>
    </row>
    <row r="29" spans="1:10" s="137" customFormat="1" ht="18" customHeight="1">
      <c r="A29" s="135"/>
      <c r="B29" s="289" t="s">
        <v>367</v>
      </c>
      <c r="C29" s="289"/>
      <c r="D29" s="289"/>
      <c r="E29" s="289"/>
      <c r="F29" s="289"/>
      <c r="G29" s="289"/>
      <c r="H29" s="308" t="s">
        <v>161</v>
      </c>
      <c r="I29" s="309"/>
      <c r="J29" s="309"/>
    </row>
    <row r="30" spans="1:7" s="137" customFormat="1" ht="18" customHeight="1">
      <c r="A30" s="135"/>
      <c r="B30" s="310" t="s">
        <v>368</v>
      </c>
      <c r="C30" s="289"/>
      <c r="D30" s="289"/>
      <c r="E30" s="289"/>
      <c r="F30" s="289"/>
      <c r="G30" s="289"/>
    </row>
    <row r="31" spans="1:10" s="137" customFormat="1" ht="18" customHeight="1">
      <c r="A31" s="135"/>
      <c r="B31" s="310" t="s">
        <v>171</v>
      </c>
      <c r="C31" s="310"/>
      <c r="D31" s="310"/>
      <c r="E31" s="310"/>
      <c r="F31" s="310"/>
      <c r="G31" s="310"/>
      <c r="H31" s="138"/>
      <c r="I31" s="139"/>
      <c r="J31" s="139"/>
    </row>
    <row r="32" spans="1:10" s="137" customFormat="1" ht="18" customHeight="1">
      <c r="A32" s="135"/>
      <c r="B32" s="289" t="s">
        <v>369</v>
      </c>
      <c r="C32" s="289"/>
      <c r="D32" s="289"/>
      <c r="E32" s="289"/>
      <c r="F32" s="289"/>
      <c r="G32" s="289"/>
      <c r="H32" s="308" t="s">
        <v>161</v>
      </c>
      <c r="I32" s="309"/>
      <c r="J32" s="309"/>
    </row>
    <row r="33" spans="1:10" s="137" customFormat="1" ht="18" customHeight="1">
      <c r="A33" s="135"/>
      <c r="B33" s="140" t="s">
        <v>172</v>
      </c>
      <c r="C33" s="130"/>
      <c r="D33" s="130"/>
      <c r="E33" s="130"/>
      <c r="F33" s="130"/>
      <c r="G33" s="130"/>
      <c r="H33" s="308"/>
      <c r="I33" s="309"/>
      <c r="J33" s="309"/>
    </row>
    <row r="34" spans="1:10" s="137" customFormat="1" ht="18" customHeight="1">
      <c r="A34" s="135"/>
      <c r="B34" s="289" t="s">
        <v>370</v>
      </c>
      <c r="C34" s="289"/>
      <c r="D34" s="289"/>
      <c r="E34" s="289"/>
      <c r="F34" s="289"/>
      <c r="G34" s="289"/>
      <c r="H34" s="308" t="s">
        <v>161</v>
      </c>
      <c r="I34" s="309"/>
      <c r="J34" s="309"/>
    </row>
    <row r="35" spans="1:10" s="137" customFormat="1" ht="18" customHeight="1">
      <c r="A35" s="135"/>
      <c r="B35" s="289" t="s">
        <v>371</v>
      </c>
      <c r="C35" s="289"/>
      <c r="D35" s="289"/>
      <c r="E35" s="289"/>
      <c r="F35" s="289"/>
      <c r="G35" s="289"/>
      <c r="H35" s="308" t="s">
        <v>161</v>
      </c>
      <c r="I35" s="309"/>
      <c r="J35" s="309"/>
    </row>
    <row r="36" spans="1:10" s="137" customFormat="1" ht="18" customHeight="1">
      <c r="A36" s="135"/>
      <c r="B36" s="289" t="s">
        <v>372</v>
      </c>
      <c r="C36" s="289"/>
      <c r="D36" s="289"/>
      <c r="E36" s="289"/>
      <c r="F36" s="289"/>
      <c r="G36" s="289"/>
      <c r="H36" s="308" t="s">
        <v>161</v>
      </c>
      <c r="I36" s="309"/>
      <c r="J36" s="309"/>
    </row>
    <row r="37" spans="1:10" s="137" customFormat="1" ht="18" customHeight="1">
      <c r="A37" s="135"/>
      <c r="B37" s="289" t="s">
        <v>373</v>
      </c>
      <c r="C37" s="289"/>
      <c r="D37" s="289"/>
      <c r="E37" s="289"/>
      <c r="F37" s="289"/>
      <c r="G37" s="289"/>
      <c r="H37" s="308" t="s">
        <v>161</v>
      </c>
      <c r="I37" s="309"/>
      <c r="J37" s="309"/>
    </row>
    <row r="38" spans="1:10" s="137" customFormat="1" ht="18" customHeight="1">
      <c r="A38" s="135"/>
      <c r="B38" s="289" t="s">
        <v>374</v>
      </c>
      <c r="C38" s="289"/>
      <c r="D38" s="289"/>
      <c r="E38" s="289"/>
      <c r="F38" s="289"/>
      <c r="G38" s="289"/>
      <c r="H38" s="308" t="s">
        <v>161</v>
      </c>
      <c r="I38" s="309"/>
      <c r="J38" s="309"/>
    </row>
    <row r="39" spans="1:10" s="137" customFormat="1" ht="18" customHeight="1">
      <c r="A39" s="135"/>
      <c r="B39" s="310" t="s">
        <v>173</v>
      </c>
      <c r="C39" s="289"/>
      <c r="D39" s="289"/>
      <c r="E39" s="289"/>
      <c r="F39" s="289"/>
      <c r="G39" s="289"/>
      <c r="H39" s="308"/>
      <c r="I39" s="309"/>
      <c r="J39" s="309"/>
    </row>
    <row r="40" spans="1:10" s="137" customFormat="1" ht="18" customHeight="1">
      <c r="A40" s="135"/>
      <c r="B40" s="130"/>
      <c r="C40" s="130"/>
      <c r="D40" s="130"/>
      <c r="E40" s="130"/>
      <c r="F40" s="130"/>
      <c r="G40" s="130"/>
      <c r="H40" s="308"/>
      <c r="I40" s="309"/>
      <c r="J40" s="309"/>
    </row>
    <row r="41" spans="1:10" s="137" customFormat="1" ht="32.25" customHeight="1">
      <c r="A41" s="135"/>
      <c r="B41" s="289" t="s">
        <v>174</v>
      </c>
      <c r="C41" s="305"/>
      <c r="D41" s="305"/>
      <c r="E41" s="305"/>
      <c r="F41" s="305"/>
      <c r="G41" s="305"/>
      <c r="H41" s="305"/>
      <c r="I41" s="305"/>
      <c r="J41" s="305"/>
    </row>
    <row r="42" spans="1:10" s="137" customFormat="1" ht="18">
      <c r="A42" s="135"/>
      <c r="B42" s="134"/>
      <c r="C42" s="136"/>
      <c r="D42" s="136"/>
      <c r="E42" s="136"/>
      <c r="F42" s="136"/>
      <c r="G42" s="136"/>
      <c r="H42" s="136"/>
      <c r="I42" s="136"/>
      <c r="J42" s="136"/>
    </row>
    <row r="43" spans="1:10" s="137" customFormat="1" ht="90" customHeight="1">
      <c r="A43" s="135"/>
      <c r="B43" s="289" t="s">
        <v>377</v>
      </c>
      <c r="C43" s="305"/>
      <c r="D43" s="305"/>
      <c r="E43" s="305"/>
      <c r="F43" s="305"/>
      <c r="G43" s="305"/>
      <c r="H43" s="305"/>
      <c r="I43" s="305"/>
      <c r="J43" s="305"/>
    </row>
    <row r="44" spans="1:10" s="137" customFormat="1" ht="18">
      <c r="A44" s="135"/>
      <c r="B44" s="134"/>
      <c r="C44" s="136"/>
      <c r="D44" s="136"/>
      <c r="E44" s="136"/>
      <c r="F44" s="136"/>
      <c r="G44" s="136"/>
      <c r="H44" s="136"/>
      <c r="I44" s="136"/>
      <c r="J44" s="136"/>
    </row>
    <row r="45" spans="1:10" s="137" customFormat="1" ht="73.5" customHeight="1">
      <c r="A45" s="135"/>
      <c r="B45" s="289" t="s">
        <v>378</v>
      </c>
      <c r="C45" s="305"/>
      <c r="D45" s="305"/>
      <c r="E45" s="305"/>
      <c r="F45" s="305"/>
      <c r="G45" s="305"/>
      <c r="H45" s="305"/>
      <c r="I45" s="305"/>
      <c r="J45" s="305"/>
    </row>
    <row r="46" spans="1:10" s="137" customFormat="1" ht="23.25" customHeight="1">
      <c r="A46" s="135"/>
      <c r="B46" s="134"/>
      <c r="C46" s="136"/>
      <c r="D46" s="136"/>
      <c r="E46" s="136"/>
      <c r="F46" s="136"/>
      <c r="G46" s="136"/>
      <c r="H46" s="136"/>
      <c r="I46" s="136"/>
      <c r="J46" s="136"/>
    </row>
    <row r="47" spans="1:10" s="137" customFormat="1" ht="18">
      <c r="A47" s="135"/>
      <c r="B47" s="134" t="s">
        <v>175</v>
      </c>
      <c r="C47" s="136"/>
      <c r="D47" s="136"/>
      <c r="E47" s="136"/>
      <c r="F47" s="136"/>
      <c r="G47" s="136"/>
      <c r="H47" s="136"/>
      <c r="I47" s="136"/>
      <c r="J47" s="136"/>
    </row>
    <row r="48" spans="1:10" s="137" customFormat="1" ht="18" customHeight="1">
      <c r="A48" s="135"/>
      <c r="B48" s="141"/>
      <c r="C48" s="142"/>
      <c r="D48" s="142"/>
      <c r="E48" s="142"/>
      <c r="F48" s="143"/>
      <c r="G48" s="144" t="s">
        <v>176</v>
      </c>
      <c r="H48" s="143"/>
      <c r="I48" s="143"/>
      <c r="J48" s="143"/>
    </row>
    <row r="49" spans="1:10" s="137" customFormat="1" ht="18" customHeight="1">
      <c r="A49" s="135"/>
      <c r="B49" s="145"/>
      <c r="C49" s="146"/>
      <c r="D49" s="146"/>
      <c r="E49" s="146"/>
      <c r="F49" s="147"/>
      <c r="G49" s="148" t="s">
        <v>177</v>
      </c>
      <c r="H49" s="147"/>
      <c r="I49" s="148"/>
      <c r="J49" s="147"/>
    </row>
    <row r="50" spans="1:10" s="137" customFormat="1" ht="18" customHeight="1">
      <c r="A50" s="135"/>
      <c r="B50" s="145"/>
      <c r="C50" s="149"/>
      <c r="D50" s="149"/>
      <c r="E50" s="150"/>
      <c r="F50" s="151" t="s">
        <v>48</v>
      </c>
      <c r="G50" s="151" t="s">
        <v>178</v>
      </c>
      <c r="H50" s="151"/>
      <c r="I50" s="148" t="s">
        <v>179</v>
      </c>
      <c r="J50" s="152"/>
    </row>
    <row r="51" spans="1:10" s="137" customFormat="1" ht="18" customHeight="1">
      <c r="A51" s="135"/>
      <c r="B51" s="145"/>
      <c r="C51" s="149"/>
      <c r="D51" s="149"/>
      <c r="E51" s="150"/>
      <c r="F51" s="151" t="s">
        <v>180</v>
      </c>
      <c r="G51" s="151" t="s">
        <v>181</v>
      </c>
      <c r="H51" s="151" t="s">
        <v>48</v>
      </c>
      <c r="I51" s="151" t="s">
        <v>177</v>
      </c>
      <c r="J51" s="152" t="s">
        <v>182</v>
      </c>
    </row>
    <row r="52" spans="1:10" s="137" customFormat="1" ht="18" customHeight="1">
      <c r="A52" s="135"/>
      <c r="B52" s="145"/>
      <c r="C52" s="149"/>
      <c r="D52" s="149"/>
      <c r="E52" s="150"/>
      <c r="F52" s="151" t="s">
        <v>183</v>
      </c>
      <c r="G52" s="151" t="s">
        <v>184</v>
      </c>
      <c r="H52" s="151" t="s">
        <v>185</v>
      </c>
      <c r="I52" s="151" t="s">
        <v>168</v>
      </c>
      <c r="J52" s="151" t="s">
        <v>186</v>
      </c>
    </row>
    <row r="53" spans="1:10" s="137" customFormat="1" ht="18" customHeight="1">
      <c r="A53" s="135"/>
      <c r="B53" s="153"/>
      <c r="C53" s="149"/>
      <c r="D53" s="149"/>
      <c r="E53" s="150"/>
      <c r="F53" s="151" t="s">
        <v>187</v>
      </c>
      <c r="G53" s="151" t="s">
        <v>187</v>
      </c>
      <c r="H53" s="151" t="s">
        <v>187</v>
      </c>
      <c r="I53" s="151" t="s">
        <v>187</v>
      </c>
      <c r="J53" s="151" t="s">
        <v>187</v>
      </c>
    </row>
    <row r="54" spans="1:10" s="137" customFormat="1" ht="18" customHeight="1">
      <c r="A54" s="135"/>
      <c r="B54" s="154"/>
      <c r="C54" s="155"/>
      <c r="D54" s="155"/>
      <c r="E54" s="156"/>
      <c r="F54" s="157"/>
      <c r="G54" s="157"/>
      <c r="H54" s="157"/>
      <c r="I54" s="157"/>
      <c r="J54" s="158"/>
    </row>
    <row r="55" spans="1:10" s="137" customFormat="1" ht="18" customHeight="1">
      <c r="A55" s="135"/>
      <c r="B55" s="153"/>
      <c r="C55" s="149"/>
      <c r="D55" s="149"/>
      <c r="E55" s="150"/>
      <c r="F55" s="160"/>
      <c r="G55" s="160"/>
      <c r="H55" s="160"/>
      <c r="I55" s="160"/>
      <c r="J55" s="161"/>
    </row>
    <row r="56" spans="1:10" s="137" customFormat="1" ht="18" customHeight="1">
      <c r="A56" s="135"/>
      <c r="B56" s="162" t="s">
        <v>188</v>
      </c>
      <c r="C56" s="149"/>
      <c r="D56" s="149"/>
      <c r="E56" s="150"/>
      <c r="F56" s="163">
        <v>110522</v>
      </c>
      <c r="G56" s="163">
        <v>17353</v>
      </c>
      <c r="H56" s="164">
        <f>SUM(F56:G56)</f>
        <v>127875</v>
      </c>
      <c r="I56" s="165">
        <v>0</v>
      </c>
      <c r="J56" s="163">
        <f>SUM(H56:I56)</f>
        <v>127875</v>
      </c>
    </row>
    <row r="57" spans="1:10" s="137" customFormat="1" ht="18" customHeight="1">
      <c r="A57" s="135"/>
      <c r="B57" s="162" t="s">
        <v>189</v>
      </c>
      <c r="C57" s="149"/>
      <c r="D57" s="149"/>
      <c r="E57" s="150"/>
      <c r="F57" s="163">
        <v>11229</v>
      </c>
      <c r="G57" s="163">
        <v>-11229</v>
      </c>
      <c r="H57" s="164">
        <f aca="true" t="shared" si="0" ref="H57:H62">SUM(F57:G57)</f>
        <v>0</v>
      </c>
      <c r="I57" s="165">
        <v>0</v>
      </c>
      <c r="J57" s="163">
        <f>SUM(H57:I57)</f>
        <v>0</v>
      </c>
    </row>
    <row r="58" spans="1:10" s="137" customFormat="1" ht="18" customHeight="1">
      <c r="A58" s="135"/>
      <c r="B58" s="162" t="s">
        <v>190</v>
      </c>
      <c r="C58" s="149"/>
      <c r="D58" s="149"/>
      <c r="E58" s="150"/>
      <c r="F58" s="163">
        <v>349</v>
      </c>
      <c r="G58" s="163">
        <v>-343</v>
      </c>
      <c r="H58" s="164">
        <f t="shared" si="0"/>
        <v>6</v>
      </c>
      <c r="I58" s="165">
        <v>0</v>
      </c>
      <c r="J58" s="163">
        <f>SUM(H58:I58)</f>
        <v>6</v>
      </c>
    </row>
    <row r="59" spans="1:10" s="137" customFormat="1" ht="18" customHeight="1">
      <c r="A59" s="166"/>
      <c r="B59" s="162" t="s">
        <v>191</v>
      </c>
      <c r="C59" s="149"/>
      <c r="D59" s="149"/>
      <c r="E59" s="161"/>
      <c r="F59" s="131">
        <v>-3202</v>
      </c>
      <c r="G59" s="163">
        <v>-1188</v>
      </c>
      <c r="H59" s="164">
        <f t="shared" si="0"/>
        <v>-4390</v>
      </c>
      <c r="I59" s="167">
        <v>0</v>
      </c>
      <c r="J59" s="163">
        <f>SUM(H59:I59)</f>
        <v>-4390</v>
      </c>
    </row>
    <row r="60" spans="1:10" s="137" customFormat="1" ht="18" customHeight="1">
      <c r="A60" s="166"/>
      <c r="B60" s="162" t="s">
        <v>192</v>
      </c>
      <c r="C60" s="149"/>
      <c r="D60" s="149"/>
      <c r="E60" s="161"/>
      <c r="F60" s="131">
        <v>-9886</v>
      </c>
      <c r="G60" s="163">
        <v>-4593</v>
      </c>
      <c r="H60" s="164">
        <f t="shared" si="0"/>
        <v>-14479</v>
      </c>
      <c r="I60" s="167">
        <v>0</v>
      </c>
      <c r="J60" s="163">
        <f>SUM(H60:I60)</f>
        <v>-14479</v>
      </c>
    </row>
    <row r="61" spans="1:10" s="137" customFormat="1" ht="18" customHeight="1">
      <c r="A61" s="135"/>
      <c r="B61" s="162" t="s">
        <v>193</v>
      </c>
      <c r="C61" s="149"/>
      <c r="D61" s="149"/>
      <c r="E61" s="150"/>
      <c r="F61" s="163">
        <v>0</v>
      </c>
      <c r="G61" s="163">
        <v>0</v>
      </c>
      <c r="H61" s="164">
        <f t="shared" si="0"/>
        <v>0</v>
      </c>
      <c r="I61" s="163">
        <v>15</v>
      </c>
      <c r="J61" s="168">
        <v>15</v>
      </c>
    </row>
    <row r="62" spans="1:10" s="137" customFormat="1" ht="18" customHeight="1">
      <c r="A62" s="135"/>
      <c r="B62" s="162" t="s">
        <v>194</v>
      </c>
      <c r="C62" s="149"/>
      <c r="D62" s="149"/>
      <c r="E62" s="150"/>
      <c r="F62" s="163">
        <v>-119596</v>
      </c>
      <c r="G62" s="163">
        <v>0</v>
      </c>
      <c r="H62" s="164">
        <f t="shared" si="0"/>
        <v>-119596</v>
      </c>
      <c r="I62" s="163">
        <v>-15</v>
      </c>
      <c r="J62" s="168">
        <f>SUM(H62:I62)</f>
        <v>-119611</v>
      </c>
    </row>
    <row r="63" spans="1:10" s="137" customFormat="1" ht="18" customHeight="1">
      <c r="A63" s="135"/>
      <c r="B63" s="169"/>
      <c r="C63" s="155"/>
      <c r="D63" s="155"/>
      <c r="E63" s="155"/>
      <c r="F63" s="170"/>
      <c r="G63" s="170"/>
      <c r="H63" s="171"/>
      <c r="I63" s="170"/>
      <c r="J63" s="172"/>
    </row>
    <row r="64" spans="1:10" s="137" customFormat="1" ht="18" customHeight="1">
      <c r="A64" s="135"/>
      <c r="B64" s="173"/>
      <c r="C64" s="149"/>
      <c r="D64" s="149"/>
      <c r="E64" s="149"/>
      <c r="F64" s="131"/>
      <c r="G64" s="131"/>
      <c r="H64" s="131"/>
      <c r="I64" s="131"/>
      <c r="J64" s="174"/>
    </row>
    <row r="65" spans="1:10" s="137" customFormat="1" ht="18" customHeight="1">
      <c r="A65" s="135"/>
      <c r="B65" s="173"/>
      <c r="C65" s="149"/>
      <c r="D65" s="149"/>
      <c r="E65" s="149"/>
      <c r="F65" s="131"/>
      <c r="G65" s="131"/>
      <c r="H65" s="131"/>
      <c r="I65" s="131"/>
      <c r="J65" s="174"/>
    </row>
    <row r="66" spans="1:10" s="137" customFormat="1" ht="18" customHeight="1">
      <c r="A66" s="135"/>
      <c r="B66" s="173"/>
      <c r="C66" s="149"/>
      <c r="D66" s="149"/>
      <c r="E66" s="149"/>
      <c r="F66" s="131"/>
      <c r="G66" s="131"/>
      <c r="H66" s="131"/>
      <c r="I66" s="131"/>
      <c r="J66" s="174"/>
    </row>
    <row r="67" spans="1:10" s="137" customFormat="1" ht="18" customHeight="1">
      <c r="A67" s="135"/>
      <c r="B67" s="173"/>
      <c r="C67" s="149"/>
      <c r="D67" s="149"/>
      <c r="E67" s="149"/>
      <c r="F67" s="131"/>
      <c r="G67" s="131"/>
      <c r="H67" s="131"/>
      <c r="I67" s="131"/>
      <c r="J67" s="174"/>
    </row>
    <row r="68" spans="1:10" s="137" customFormat="1" ht="18" customHeight="1">
      <c r="A68" s="135"/>
      <c r="B68" s="173"/>
      <c r="C68" s="149"/>
      <c r="D68" s="149"/>
      <c r="E68" s="149"/>
      <c r="F68" s="131"/>
      <c r="G68" s="131"/>
      <c r="H68" s="131"/>
      <c r="I68" s="131"/>
      <c r="J68" s="174"/>
    </row>
    <row r="69" spans="1:10" ht="18" customHeight="1">
      <c r="A69" s="132" t="s">
        <v>195</v>
      </c>
      <c r="B69" s="133" t="s">
        <v>196</v>
      </c>
      <c r="I69" s="309"/>
      <c r="J69" s="309"/>
    </row>
    <row r="70" spans="1:10" ht="18" customHeight="1">
      <c r="A70" s="132"/>
      <c r="B70" s="133"/>
      <c r="I70" s="139"/>
      <c r="J70" s="139"/>
    </row>
    <row r="71" spans="1:10" ht="18" customHeight="1">
      <c r="A71" s="132"/>
      <c r="B71" s="289" t="s">
        <v>197</v>
      </c>
      <c r="C71" s="289"/>
      <c r="D71" s="289"/>
      <c r="E71" s="289"/>
      <c r="F71" s="289"/>
      <c r="G71" s="289"/>
      <c r="H71" s="289"/>
      <c r="I71" s="289"/>
      <c r="J71" s="289"/>
    </row>
    <row r="72" spans="1:10" ht="18" customHeight="1">
      <c r="A72" s="132"/>
      <c r="B72" s="134"/>
      <c r="C72" s="134"/>
      <c r="D72" s="134"/>
      <c r="E72" s="134"/>
      <c r="F72" s="134"/>
      <c r="G72" s="134"/>
      <c r="H72" s="134"/>
      <c r="I72" s="134"/>
      <c r="J72" s="134"/>
    </row>
    <row r="73" spans="1:10" ht="18" customHeight="1">
      <c r="A73" s="132"/>
      <c r="I73" s="139"/>
      <c r="J73" s="139"/>
    </row>
    <row r="74" spans="1:10" ht="18" customHeight="1">
      <c r="A74" s="132" t="s">
        <v>198</v>
      </c>
      <c r="B74" s="133" t="s">
        <v>199</v>
      </c>
      <c r="I74" s="139"/>
      <c r="J74" s="139"/>
    </row>
    <row r="75" spans="1:10" ht="18" customHeight="1">
      <c r="A75" s="132"/>
      <c r="B75" s="133"/>
      <c r="I75" s="139"/>
      <c r="J75" s="139"/>
    </row>
    <row r="76" spans="1:10" ht="18" customHeight="1">
      <c r="A76" s="132"/>
      <c r="B76" s="289" t="s">
        <v>200</v>
      </c>
      <c r="C76" s="289"/>
      <c r="D76" s="289"/>
      <c r="E76" s="289"/>
      <c r="F76" s="289"/>
      <c r="G76" s="289"/>
      <c r="H76" s="289"/>
      <c r="I76" s="289"/>
      <c r="J76" s="289"/>
    </row>
    <row r="77" spans="1:10" ht="18" customHeight="1">
      <c r="A77" s="132"/>
      <c r="B77" s="134"/>
      <c r="C77" s="134"/>
      <c r="D77" s="134"/>
      <c r="E77" s="134"/>
      <c r="F77" s="134"/>
      <c r="G77" s="134"/>
      <c r="H77" s="134"/>
      <c r="I77" s="134"/>
      <c r="J77" s="134"/>
    </row>
    <row r="78" spans="1:10" ht="18" customHeight="1">
      <c r="A78" s="132"/>
      <c r="I78" s="139"/>
      <c r="J78" s="139"/>
    </row>
    <row r="79" spans="1:10" ht="18" customHeight="1">
      <c r="A79" s="132" t="s">
        <v>201</v>
      </c>
      <c r="B79" s="133" t="s">
        <v>202</v>
      </c>
      <c r="I79" s="139"/>
      <c r="J79" s="139"/>
    </row>
    <row r="80" spans="1:10" ht="18" customHeight="1">
      <c r="A80" s="132"/>
      <c r="B80" s="133"/>
      <c r="I80" s="139"/>
      <c r="J80" s="139"/>
    </row>
    <row r="81" spans="1:10" ht="33.75" customHeight="1">
      <c r="A81" s="128"/>
      <c r="B81" s="289" t="s">
        <v>203</v>
      </c>
      <c r="C81" s="289"/>
      <c r="D81" s="289"/>
      <c r="E81" s="289"/>
      <c r="F81" s="289"/>
      <c r="G81" s="289"/>
      <c r="H81" s="289"/>
      <c r="I81" s="289"/>
      <c r="J81" s="289"/>
    </row>
    <row r="82" spans="1:10" ht="18" customHeight="1">
      <c r="A82" s="128"/>
      <c r="B82" s="134"/>
      <c r="C82" s="134"/>
      <c r="D82" s="134"/>
      <c r="E82" s="134"/>
      <c r="F82" s="134"/>
      <c r="G82" s="134"/>
      <c r="H82" s="134"/>
      <c r="I82" s="134"/>
      <c r="J82" s="134"/>
    </row>
    <row r="83" spans="1:10" ht="18" customHeight="1">
      <c r="A83" s="128"/>
      <c r="B83" s="134"/>
      <c r="C83" s="134"/>
      <c r="D83" s="134"/>
      <c r="E83" s="134"/>
      <c r="F83" s="134"/>
      <c r="G83" s="134"/>
      <c r="H83" s="134"/>
      <c r="I83" s="134"/>
      <c r="J83" s="134"/>
    </row>
    <row r="84" spans="1:10" ht="18" customHeight="1">
      <c r="A84" s="132" t="s">
        <v>204</v>
      </c>
      <c r="B84" s="133" t="s">
        <v>205</v>
      </c>
      <c r="I84" s="139"/>
      <c r="J84" s="139"/>
    </row>
    <row r="85" spans="1:10" ht="18" customHeight="1">
      <c r="A85" s="132"/>
      <c r="B85" s="133"/>
      <c r="I85" s="139"/>
      <c r="J85" s="139"/>
    </row>
    <row r="86" spans="1:10" ht="33" customHeight="1">
      <c r="A86" s="128"/>
      <c r="B86" s="289" t="s">
        <v>206</v>
      </c>
      <c r="C86" s="289"/>
      <c r="D86" s="289"/>
      <c r="E86" s="289"/>
      <c r="F86" s="289"/>
      <c r="G86" s="289"/>
      <c r="H86" s="289"/>
      <c r="I86" s="289"/>
      <c r="J86" s="289"/>
    </row>
    <row r="87" spans="1:10" ht="18" customHeight="1">
      <c r="A87" s="128"/>
      <c r="I87" s="139"/>
      <c r="J87" s="139"/>
    </row>
    <row r="88" spans="1:10" ht="18" customHeight="1">
      <c r="A88" s="128"/>
      <c r="I88" s="139"/>
      <c r="J88" s="139"/>
    </row>
    <row r="89" spans="1:10" ht="18" customHeight="1">
      <c r="A89" s="132" t="s">
        <v>207</v>
      </c>
      <c r="B89" s="133" t="s">
        <v>208</v>
      </c>
      <c r="G89" s="34"/>
      <c r="H89" s="34"/>
      <c r="I89" s="34"/>
      <c r="J89" s="34"/>
    </row>
    <row r="90" spans="1:10" ht="18" customHeight="1">
      <c r="A90" s="132"/>
      <c r="B90" s="133"/>
      <c r="G90" s="34"/>
      <c r="H90" s="34"/>
      <c r="I90" s="34"/>
      <c r="J90" s="34"/>
    </row>
    <row r="91" spans="1:10" ht="177" customHeight="1">
      <c r="A91" s="128"/>
      <c r="B91" s="289" t="s">
        <v>379</v>
      </c>
      <c r="C91" s="289"/>
      <c r="D91" s="289"/>
      <c r="E91" s="289"/>
      <c r="F91" s="289"/>
      <c r="G91" s="289"/>
      <c r="H91" s="289"/>
      <c r="I91" s="289"/>
      <c r="J91" s="289"/>
    </row>
    <row r="92" spans="1:10" ht="18" customHeight="1">
      <c r="A92" s="128"/>
      <c r="B92" s="134"/>
      <c r="C92" s="134"/>
      <c r="D92" s="134"/>
      <c r="E92" s="134"/>
      <c r="F92" s="134"/>
      <c r="G92" s="134"/>
      <c r="H92" s="134"/>
      <c r="I92" s="134"/>
      <c r="J92" s="134"/>
    </row>
    <row r="93" spans="1:10" ht="18" customHeight="1">
      <c r="A93" s="128"/>
      <c r="B93" s="134"/>
      <c r="C93" s="130"/>
      <c r="D93" s="130"/>
      <c r="E93" s="130"/>
      <c r="F93" s="130"/>
      <c r="G93" s="130"/>
      <c r="H93" s="130"/>
      <c r="I93" s="130"/>
      <c r="J93" s="34"/>
    </row>
    <row r="94" spans="1:10" ht="18" customHeight="1">
      <c r="A94" s="132" t="s">
        <v>209</v>
      </c>
      <c r="B94" s="133" t="s">
        <v>210</v>
      </c>
      <c r="G94" s="34"/>
      <c r="H94" s="34"/>
      <c r="I94" s="34"/>
      <c r="J94" s="34"/>
    </row>
    <row r="95" spans="1:10" ht="18" customHeight="1">
      <c r="A95" s="132"/>
      <c r="B95" s="133"/>
      <c r="G95" s="34"/>
      <c r="H95" s="34"/>
      <c r="I95" s="34"/>
      <c r="J95" s="34"/>
    </row>
    <row r="96" spans="1:10" ht="52.5" customHeight="1">
      <c r="A96" s="128"/>
      <c r="B96" s="289" t="s">
        <v>380</v>
      </c>
      <c r="C96" s="289"/>
      <c r="D96" s="289"/>
      <c r="E96" s="289"/>
      <c r="F96" s="289"/>
      <c r="G96" s="289"/>
      <c r="H96" s="289"/>
      <c r="I96" s="289"/>
      <c r="J96" s="289"/>
    </row>
    <row r="97" spans="1:10" ht="18" customHeight="1">
      <c r="A97" s="128"/>
      <c r="B97" s="134"/>
      <c r="C97" s="130"/>
      <c r="D97" s="130"/>
      <c r="E97" s="130"/>
      <c r="F97" s="130"/>
      <c r="G97" s="130"/>
      <c r="H97" s="130"/>
      <c r="I97" s="130"/>
      <c r="J97" s="34"/>
    </row>
    <row r="98" spans="1:10" ht="18" customHeight="1">
      <c r="A98" s="128"/>
      <c r="B98" s="134"/>
      <c r="C98" s="130"/>
      <c r="D98" s="130"/>
      <c r="E98" s="130"/>
      <c r="F98" s="130"/>
      <c r="G98" s="130"/>
      <c r="H98" s="130"/>
      <c r="I98" s="130"/>
      <c r="J98" s="34"/>
    </row>
    <row r="99" spans="1:10" ht="18" customHeight="1">
      <c r="A99" s="128"/>
      <c r="B99" s="134"/>
      <c r="C99" s="130"/>
      <c r="D99" s="130"/>
      <c r="E99" s="130"/>
      <c r="F99" s="130"/>
      <c r="G99" s="130"/>
      <c r="H99" s="130"/>
      <c r="I99" s="130"/>
      <c r="J99" s="34"/>
    </row>
    <row r="100" spans="1:10" ht="18" customHeight="1">
      <c r="A100" s="128"/>
      <c r="B100" s="134"/>
      <c r="C100" s="130"/>
      <c r="D100" s="130"/>
      <c r="E100" s="130"/>
      <c r="F100" s="130"/>
      <c r="G100" s="130"/>
      <c r="H100" s="130"/>
      <c r="I100" s="130"/>
      <c r="J100" s="34"/>
    </row>
    <row r="101" spans="1:10" ht="18" customHeight="1">
      <c r="A101" s="128"/>
      <c r="B101" s="134"/>
      <c r="C101" s="130"/>
      <c r="D101" s="130"/>
      <c r="E101" s="130"/>
      <c r="F101" s="130"/>
      <c r="G101" s="130"/>
      <c r="H101" s="130"/>
      <c r="I101" s="130"/>
      <c r="J101" s="34"/>
    </row>
    <row r="102" spans="1:2" ht="18" customHeight="1">
      <c r="A102" s="132" t="s">
        <v>211</v>
      </c>
      <c r="B102" s="133" t="s">
        <v>212</v>
      </c>
    </row>
    <row r="103" spans="1:2" ht="18" customHeight="1">
      <c r="A103" s="132"/>
      <c r="B103" s="133"/>
    </row>
    <row r="104" spans="1:11" ht="18" customHeight="1">
      <c r="A104" s="128"/>
      <c r="B104" s="175"/>
      <c r="K104" s="176"/>
    </row>
    <row r="105" spans="2:10" ht="18" customHeight="1">
      <c r="B105" s="177"/>
      <c r="C105" s="178"/>
      <c r="D105" s="179"/>
      <c r="E105" s="179"/>
      <c r="F105" s="179"/>
      <c r="G105" s="179"/>
      <c r="H105" s="179"/>
      <c r="I105" s="179"/>
      <c r="J105" s="176"/>
    </row>
    <row r="106" spans="2:10" ht="18" customHeight="1">
      <c r="B106" s="153"/>
      <c r="C106" s="150"/>
      <c r="D106" s="151" t="s">
        <v>213</v>
      </c>
      <c r="E106" s="151"/>
      <c r="F106" s="151" t="s">
        <v>214</v>
      </c>
      <c r="G106" s="151"/>
      <c r="H106" s="151" t="s">
        <v>215</v>
      </c>
      <c r="I106" s="151"/>
      <c r="J106" s="176"/>
    </row>
    <row r="107" spans="2:10" ht="18" customHeight="1">
      <c r="B107" s="162"/>
      <c r="C107" s="150"/>
      <c r="D107" s="151" t="s">
        <v>216</v>
      </c>
      <c r="E107" s="151" t="s">
        <v>217</v>
      </c>
      <c r="F107" s="151" t="s">
        <v>218</v>
      </c>
      <c r="G107" s="151" t="s">
        <v>219</v>
      </c>
      <c r="H107" s="151" t="s">
        <v>220</v>
      </c>
      <c r="I107" s="151"/>
      <c r="J107" s="176"/>
    </row>
    <row r="108" spans="2:10" ht="18" customHeight="1">
      <c r="B108" s="71" t="s">
        <v>221</v>
      </c>
      <c r="C108" s="180"/>
      <c r="D108" s="151" t="s">
        <v>222</v>
      </c>
      <c r="E108" s="151" t="s">
        <v>223</v>
      </c>
      <c r="F108" s="151" t="s">
        <v>224</v>
      </c>
      <c r="G108" s="151" t="s">
        <v>225</v>
      </c>
      <c r="H108" s="151" t="s">
        <v>226</v>
      </c>
      <c r="I108" s="151" t="s">
        <v>227</v>
      </c>
      <c r="J108" s="176"/>
    </row>
    <row r="109" spans="2:10" ht="18" customHeight="1">
      <c r="B109" s="162"/>
      <c r="C109" s="150"/>
      <c r="D109" s="151" t="s">
        <v>13</v>
      </c>
      <c r="E109" s="151" t="s">
        <v>13</v>
      </c>
      <c r="F109" s="181" t="s">
        <v>13</v>
      </c>
      <c r="G109" s="181" t="s">
        <v>13</v>
      </c>
      <c r="H109" s="151" t="s">
        <v>13</v>
      </c>
      <c r="I109" s="151" t="s">
        <v>13</v>
      </c>
      <c r="J109" s="176"/>
    </row>
    <row r="110" spans="2:10" ht="18" customHeight="1">
      <c r="B110" s="182"/>
      <c r="C110" s="156"/>
      <c r="D110" s="158"/>
      <c r="E110" s="158"/>
      <c r="F110" s="183"/>
      <c r="G110" s="183"/>
      <c r="H110" s="183"/>
      <c r="I110" s="183"/>
      <c r="J110" s="176"/>
    </row>
    <row r="111" spans="2:10" ht="18" customHeight="1">
      <c r="B111" s="162" t="s">
        <v>14</v>
      </c>
      <c r="C111" s="150"/>
      <c r="D111" s="184"/>
      <c r="E111" s="184"/>
      <c r="F111" s="184"/>
      <c r="G111" s="184"/>
      <c r="H111" s="184"/>
      <c r="I111" s="184"/>
      <c r="J111" s="176"/>
    </row>
    <row r="112" spans="2:10" ht="18" customHeight="1">
      <c r="B112" s="162" t="s">
        <v>228</v>
      </c>
      <c r="C112" s="150"/>
      <c r="D112" s="185">
        <v>216144</v>
      </c>
      <c r="E112" s="185">
        <v>8438</v>
      </c>
      <c r="F112" s="185">
        <v>5850</v>
      </c>
      <c r="G112" s="185">
        <v>790</v>
      </c>
      <c r="H112" s="185">
        <v>3720</v>
      </c>
      <c r="I112" s="185">
        <f>SUM(D112:H112)</f>
        <v>234942</v>
      </c>
      <c r="J112" s="176"/>
    </row>
    <row r="113" spans="2:10" ht="18" customHeight="1">
      <c r="B113" s="162"/>
      <c r="C113" s="150"/>
      <c r="D113" s="185"/>
      <c r="E113" s="185"/>
      <c r="F113" s="185"/>
      <c r="G113" s="185"/>
      <c r="H113" s="185"/>
      <c r="I113" s="185"/>
      <c r="J113" s="176"/>
    </row>
    <row r="114" spans="2:10" ht="18" customHeight="1">
      <c r="B114" s="162" t="s">
        <v>229</v>
      </c>
      <c r="C114" s="150"/>
      <c r="D114" s="185">
        <v>0</v>
      </c>
      <c r="E114" s="185">
        <v>0</v>
      </c>
      <c r="F114" s="185">
        <v>-17</v>
      </c>
      <c r="G114" s="185">
        <v>0</v>
      </c>
      <c r="H114" s="185">
        <v>-2344</v>
      </c>
      <c r="I114" s="185">
        <f>SUM(D114:H114)</f>
        <v>-2361</v>
      </c>
      <c r="J114" s="176"/>
    </row>
    <row r="115" spans="2:10" ht="18" customHeight="1">
      <c r="B115" s="162"/>
      <c r="C115" s="150"/>
      <c r="D115" s="185"/>
      <c r="E115" s="185"/>
      <c r="F115" s="185"/>
      <c r="G115" s="185"/>
      <c r="H115" s="185"/>
      <c r="I115" s="185"/>
      <c r="J115" s="176"/>
    </row>
    <row r="116" spans="2:10" ht="18" customHeight="1" thickBot="1">
      <c r="B116" s="162" t="s">
        <v>230</v>
      </c>
      <c r="C116" s="150"/>
      <c r="D116" s="186">
        <f aca="true" t="shared" si="1" ref="D116:I116">SUM(D112:D115)</f>
        <v>216144</v>
      </c>
      <c r="E116" s="186">
        <f t="shared" si="1"/>
        <v>8438</v>
      </c>
      <c r="F116" s="186">
        <f t="shared" si="1"/>
        <v>5833</v>
      </c>
      <c r="G116" s="186">
        <f t="shared" si="1"/>
        <v>790</v>
      </c>
      <c r="H116" s="186">
        <f t="shared" si="1"/>
        <v>1376</v>
      </c>
      <c r="I116" s="186">
        <f t="shared" si="1"/>
        <v>232581</v>
      </c>
      <c r="J116" s="176"/>
    </row>
    <row r="117" spans="2:10" ht="18" customHeight="1" thickTop="1">
      <c r="B117" s="162"/>
      <c r="C117" s="150"/>
      <c r="D117" s="184"/>
      <c r="E117" s="184"/>
      <c r="F117" s="185"/>
      <c r="G117" s="185"/>
      <c r="H117" s="185"/>
      <c r="I117" s="185"/>
      <c r="J117" s="176"/>
    </row>
    <row r="118" spans="2:10" ht="18" customHeight="1">
      <c r="B118" s="162" t="s">
        <v>231</v>
      </c>
      <c r="C118" s="150"/>
      <c r="D118" s="184"/>
      <c r="E118" s="184"/>
      <c r="F118" s="185"/>
      <c r="G118" s="185"/>
      <c r="H118" s="185"/>
      <c r="I118" s="185"/>
      <c r="J118" s="176"/>
    </row>
    <row r="119" spans="2:10" ht="18" customHeight="1">
      <c r="B119" s="162" t="s">
        <v>232</v>
      </c>
      <c r="C119" s="150"/>
      <c r="D119" s="185">
        <v>30126</v>
      </c>
      <c r="E119" s="185">
        <v>890</v>
      </c>
      <c r="F119" s="185">
        <v>120</v>
      </c>
      <c r="G119" s="185">
        <v>192</v>
      </c>
      <c r="H119" s="185">
        <v>-792</v>
      </c>
      <c r="I119" s="185">
        <f>SUM(D119:H119)</f>
        <v>30536</v>
      </c>
      <c r="J119" s="176"/>
    </row>
    <row r="120" spans="2:10" ht="18" customHeight="1">
      <c r="B120" s="162"/>
      <c r="C120" s="150"/>
      <c r="D120" s="185"/>
      <c r="E120" s="185"/>
      <c r="F120" s="185"/>
      <c r="G120" s="185"/>
      <c r="H120" s="185"/>
      <c r="I120" s="185"/>
      <c r="J120" s="176"/>
    </row>
    <row r="121" spans="2:10" ht="18" customHeight="1">
      <c r="B121" s="162" t="s">
        <v>233</v>
      </c>
      <c r="C121" s="150"/>
      <c r="D121" s="185">
        <v>426</v>
      </c>
      <c r="E121" s="185">
        <v>189</v>
      </c>
      <c r="F121" s="185">
        <v>30</v>
      </c>
      <c r="G121" s="185">
        <v>0</v>
      </c>
      <c r="H121" s="185">
        <v>715</v>
      </c>
      <c r="I121" s="185">
        <f>SUM(D121:H121)</f>
        <v>1360</v>
      </c>
      <c r="J121" s="176"/>
    </row>
    <row r="122" spans="2:10" ht="18" customHeight="1">
      <c r="B122" s="162"/>
      <c r="C122" s="150"/>
      <c r="D122" s="185"/>
      <c r="E122" s="185"/>
      <c r="F122" s="185"/>
      <c r="G122" s="185"/>
      <c r="H122" s="185"/>
      <c r="I122" s="185"/>
      <c r="J122" s="126"/>
    </row>
    <row r="123" spans="2:10" ht="18" customHeight="1">
      <c r="B123" s="162" t="s">
        <v>234</v>
      </c>
      <c r="C123" s="150"/>
      <c r="D123" s="185">
        <v>-180</v>
      </c>
      <c r="E123" s="185">
        <v>0</v>
      </c>
      <c r="F123" s="185">
        <v>0</v>
      </c>
      <c r="G123" s="185">
        <v>0</v>
      </c>
      <c r="H123" s="185">
        <v>0</v>
      </c>
      <c r="I123" s="185">
        <f>SUM(D123:H123)</f>
        <v>-180</v>
      </c>
      <c r="J123" s="126"/>
    </row>
    <row r="124" spans="2:10" ht="18" customHeight="1">
      <c r="B124" s="162"/>
      <c r="C124" s="150"/>
      <c r="D124" s="185"/>
      <c r="E124" s="185"/>
      <c r="F124" s="185"/>
      <c r="G124" s="185"/>
      <c r="H124" s="185"/>
      <c r="I124" s="185"/>
      <c r="J124" s="126"/>
    </row>
    <row r="125" spans="2:10" ht="18" customHeight="1">
      <c r="B125" s="162" t="s">
        <v>235</v>
      </c>
      <c r="C125" s="150"/>
      <c r="D125" s="185"/>
      <c r="E125" s="185"/>
      <c r="F125" s="185"/>
      <c r="G125" s="185"/>
      <c r="H125" s="185"/>
      <c r="I125" s="185"/>
      <c r="J125" s="126"/>
    </row>
    <row r="126" spans="2:10" ht="18" customHeight="1">
      <c r="B126" s="162" t="s">
        <v>236</v>
      </c>
      <c r="C126" s="150"/>
      <c r="D126" s="185">
        <v>0</v>
      </c>
      <c r="E126" s="185">
        <v>0</v>
      </c>
      <c r="F126" s="185">
        <v>0</v>
      </c>
      <c r="G126" s="185">
        <v>0</v>
      </c>
      <c r="H126" s="185">
        <v>5004</v>
      </c>
      <c r="I126" s="185">
        <f>SUM(D126:H126)</f>
        <v>5004</v>
      </c>
      <c r="J126" s="126"/>
    </row>
    <row r="127" spans="2:10" ht="18" customHeight="1">
      <c r="B127" s="162"/>
      <c r="C127" s="150"/>
      <c r="D127" s="187"/>
      <c r="E127" s="187"/>
      <c r="F127" s="187"/>
      <c r="G127" s="187"/>
      <c r="H127" s="187"/>
      <c r="I127" s="187"/>
      <c r="J127" s="126"/>
    </row>
    <row r="128" spans="2:10" ht="18" customHeight="1">
      <c r="B128" s="162"/>
      <c r="C128" s="150"/>
      <c r="D128" s="185"/>
      <c r="E128" s="185"/>
      <c r="F128" s="185"/>
      <c r="G128" s="185"/>
      <c r="H128" s="185"/>
      <c r="I128" s="185"/>
      <c r="J128" s="126"/>
    </row>
    <row r="129" spans="2:10" ht="18" customHeight="1">
      <c r="B129" s="162" t="s">
        <v>237</v>
      </c>
      <c r="C129" s="150"/>
      <c r="D129" s="185">
        <f aca="true" t="shared" si="2" ref="D129:I129">SUM(D119:D126)</f>
        <v>30372</v>
      </c>
      <c r="E129" s="185">
        <f t="shared" si="2"/>
        <v>1079</v>
      </c>
      <c r="F129" s="185">
        <f t="shared" si="2"/>
        <v>150</v>
      </c>
      <c r="G129" s="185">
        <f t="shared" si="2"/>
        <v>192</v>
      </c>
      <c r="H129" s="185">
        <f t="shared" si="2"/>
        <v>4927</v>
      </c>
      <c r="I129" s="185">
        <f t="shared" si="2"/>
        <v>36720</v>
      </c>
      <c r="J129" s="126"/>
    </row>
    <row r="130" spans="2:10" ht="18" customHeight="1">
      <c r="B130" s="162"/>
      <c r="C130" s="150"/>
      <c r="D130" s="185"/>
      <c r="E130" s="185"/>
      <c r="F130" s="185"/>
      <c r="G130" s="185"/>
      <c r="H130" s="185"/>
      <c r="I130" s="185"/>
      <c r="J130" s="126"/>
    </row>
    <row r="131" spans="2:10" ht="18" customHeight="1">
      <c r="B131" s="162" t="s">
        <v>238</v>
      </c>
      <c r="C131" s="150"/>
      <c r="D131" s="185">
        <v>-3933</v>
      </c>
      <c r="E131" s="185">
        <v>-425</v>
      </c>
      <c r="F131" s="185">
        <v>-4</v>
      </c>
      <c r="G131" s="185">
        <v>0</v>
      </c>
      <c r="H131" s="185">
        <v>-134</v>
      </c>
      <c r="I131" s="185">
        <f>SUM(D131:H131)</f>
        <v>-4496</v>
      </c>
      <c r="J131" s="126"/>
    </row>
    <row r="132" spans="2:10" ht="18" customHeight="1">
      <c r="B132" s="162"/>
      <c r="C132" s="150"/>
      <c r="D132" s="185"/>
      <c r="E132" s="185"/>
      <c r="F132" s="185"/>
      <c r="G132" s="188"/>
      <c r="H132" s="188"/>
      <c r="I132" s="187"/>
      <c r="J132" s="126"/>
    </row>
    <row r="133" spans="2:10" ht="18" customHeight="1">
      <c r="B133" s="162"/>
      <c r="C133" s="150"/>
      <c r="D133" s="189"/>
      <c r="E133" s="189"/>
      <c r="F133" s="189"/>
      <c r="G133" s="190"/>
      <c r="H133" s="189"/>
      <c r="I133" s="185"/>
      <c r="J133" s="126"/>
    </row>
    <row r="134" spans="2:10" ht="18" customHeight="1">
      <c r="B134" s="162" t="s">
        <v>239</v>
      </c>
      <c r="C134" s="150"/>
      <c r="D134" s="191">
        <f aca="true" t="shared" si="3" ref="D134:I134">SUM(D129:D131)</f>
        <v>26439</v>
      </c>
      <c r="E134" s="191">
        <f t="shared" si="3"/>
        <v>654</v>
      </c>
      <c r="F134" s="191">
        <f t="shared" si="3"/>
        <v>146</v>
      </c>
      <c r="G134" s="191">
        <f t="shared" si="3"/>
        <v>192</v>
      </c>
      <c r="H134" s="191">
        <f t="shared" si="3"/>
        <v>4793</v>
      </c>
      <c r="I134" s="191">
        <f t="shared" si="3"/>
        <v>32224</v>
      </c>
      <c r="J134" s="126"/>
    </row>
    <row r="135" spans="2:10" ht="18" customHeight="1" thickBot="1">
      <c r="B135" s="162"/>
      <c r="C135" s="150"/>
      <c r="D135" s="192"/>
      <c r="E135" s="192"/>
      <c r="F135" s="193"/>
      <c r="G135" s="193"/>
      <c r="H135" s="193"/>
      <c r="I135" s="193"/>
      <c r="J135" s="126"/>
    </row>
    <row r="136" spans="2:10" ht="18" customHeight="1" thickTop="1">
      <c r="B136" s="162"/>
      <c r="C136" s="150"/>
      <c r="D136" s="184"/>
      <c r="E136" s="184"/>
      <c r="F136" s="185"/>
      <c r="G136" s="185"/>
      <c r="H136" s="185"/>
      <c r="I136" s="185"/>
      <c r="J136" s="126"/>
    </row>
    <row r="137" spans="2:10" ht="18" customHeight="1">
      <c r="B137" s="162" t="s">
        <v>240</v>
      </c>
      <c r="C137" s="150"/>
      <c r="D137" s="184"/>
      <c r="E137" s="184"/>
      <c r="F137" s="185"/>
      <c r="G137" s="185"/>
      <c r="H137" s="185"/>
      <c r="I137" s="185"/>
      <c r="J137" s="126"/>
    </row>
    <row r="138" spans="2:10" ht="18" customHeight="1">
      <c r="B138" s="162" t="s">
        <v>241</v>
      </c>
      <c r="C138" s="150"/>
      <c r="D138" s="185">
        <v>245177</v>
      </c>
      <c r="E138" s="185">
        <v>79888</v>
      </c>
      <c r="F138" s="185">
        <v>22169</v>
      </c>
      <c r="G138" s="185">
        <v>921</v>
      </c>
      <c r="H138" s="185">
        <v>77799</v>
      </c>
      <c r="I138" s="185">
        <f>SUM(D138:H138)</f>
        <v>425954</v>
      </c>
      <c r="J138" s="126"/>
    </row>
    <row r="139" spans="2:10" ht="18" customHeight="1">
      <c r="B139" s="162"/>
      <c r="C139" s="150"/>
      <c r="D139" s="185"/>
      <c r="E139" s="185"/>
      <c r="F139" s="185"/>
      <c r="G139" s="185"/>
      <c r="H139" s="185"/>
      <c r="I139" s="185"/>
      <c r="J139" s="126"/>
    </row>
    <row r="140" spans="2:10" ht="18" customHeight="1">
      <c r="B140" s="162" t="s">
        <v>242</v>
      </c>
      <c r="C140" s="150"/>
      <c r="D140" s="185">
        <v>0</v>
      </c>
      <c r="E140" s="185">
        <v>0</v>
      </c>
      <c r="F140" s="185">
        <v>0</v>
      </c>
      <c r="G140" s="185">
        <v>0</v>
      </c>
      <c r="H140" s="185">
        <v>22562</v>
      </c>
      <c r="I140" s="185">
        <f>SUM(D140:H140)</f>
        <v>22562</v>
      </c>
      <c r="J140" s="126"/>
    </row>
    <row r="141" spans="2:10" ht="18" customHeight="1">
      <c r="B141" s="162"/>
      <c r="C141" s="150"/>
      <c r="D141" s="185"/>
      <c r="E141" s="185"/>
      <c r="F141" s="185"/>
      <c r="G141" s="185"/>
      <c r="H141" s="185"/>
      <c r="I141" s="185"/>
      <c r="J141" s="126"/>
    </row>
    <row r="142" spans="2:10" ht="18" customHeight="1">
      <c r="B142" s="162" t="s">
        <v>243</v>
      </c>
      <c r="C142" s="150"/>
      <c r="D142" s="185">
        <v>0</v>
      </c>
      <c r="E142" s="185">
        <v>1803</v>
      </c>
      <c r="F142" s="185">
        <v>42</v>
      </c>
      <c r="G142" s="185">
        <v>0</v>
      </c>
      <c r="H142" s="185">
        <v>807</v>
      </c>
      <c r="I142" s="185">
        <f>SUM(D142:H142)</f>
        <v>2652</v>
      </c>
      <c r="J142" s="126"/>
    </row>
    <row r="143" spans="2:10" ht="18" customHeight="1">
      <c r="B143" s="162"/>
      <c r="C143" s="150"/>
      <c r="D143" s="185"/>
      <c r="E143" s="185"/>
      <c r="F143" s="185"/>
      <c r="G143" s="185"/>
      <c r="H143" s="185"/>
      <c r="I143" s="187"/>
      <c r="J143" s="126"/>
    </row>
    <row r="144" spans="2:10" ht="18" customHeight="1">
      <c r="B144" s="162"/>
      <c r="C144" s="150"/>
      <c r="D144" s="189"/>
      <c r="E144" s="189"/>
      <c r="F144" s="189"/>
      <c r="G144" s="189"/>
      <c r="H144" s="189"/>
      <c r="I144" s="185"/>
      <c r="J144" s="126"/>
    </row>
    <row r="145" spans="2:10" ht="18" customHeight="1">
      <c r="B145" s="162" t="s">
        <v>244</v>
      </c>
      <c r="C145" s="150"/>
      <c r="D145" s="185">
        <f aca="true" t="shared" si="4" ref="D145:I145">SUM(D137:D142)</f>
        <v>245177</v>
      </c>
      <c r="E145" s="185">
        <f t="shared" si="4"/>
        <v>81691</v>
      </c>
      <c r="F145" s="185">
        <f t="shared" si="4"/>
        <v>22211</v>
      </c>
      <c r="G145" s="185">
        <f t="shared" si="4"/>
        <v>921</v>
      </c>
      <c r="H145" s="185">
        <f t="shared" si="4"/>
        <v>101168</v>
      </c>
      <c r="I145" s="185">
        <f t="shared" si="4"/>
        <v>451168</v>
      </c>
      <c r="J145" s="126"/>
    </row>
    <row r="146" spans="2:10" ht="18" customHeight="1" thickBot="1">
      <c r="B146" s="162"/>
      <c r="C146" s="150"/>
      <c r="D146" s="192"/>
      <c r="E146" s="192"/>
      <c r="F146" s="193"/>
      <c r="G146" s="193"/>
      <c r="H146" s="193"/>
      <c r="I146" s="193"/>
      <c r="J146" s="126"/>
    </row>
    <row r="147" spans="2:10" ht="18" customHeight="1" thickTop="1">
      <c r="B147" s="182"/>
      <c r="C147" s="156"/>
      <c r="D147" s="158"/>
      <c r="E147" s="158"/>
      <c r="F147" s="187"/>
      <c r="G147" s="187"/>
      <c r="H147" s="187"/>
      <c r="I147" s="187"/>
      <c r="J147" s="126"/>
    </row>
    <row r="148" spans="2:10" ht="18" customHeight="1">
      <c r="B148" s="150"/>
      <c r="C148" s="150"/>
      <c r="D148" s="150"/>
      <c r="E148" s="194"/>
      <c r="F148" s="150"/>
      <c r="G148" s="194"/>
      <c r="H148" s="194"/>
      <c r="I148" s="194"/>
      <c r="J148" s="194"/>
    </row>
    <row r="149" spans="5:10" ht="18" customHeight="1">
      <c r="E149" s="194"/>
      <c r="G149" s="194"/>
      <c r="H149" s="194"/>
      <c r="I149" s="194"/>
      <c r="J149" s="194"/>
    </row>
    <row r="150" spans="5:10" ht="18" customHeight="1">
      <c r="E150" s="194"/>
      <c r="G150" s="194"/>
      <c r="H150" s="194"/>
      <c r="I150" s="194"/>
      <c r="J150" s="194"/>
    </row>
    <row r="151" spans="5:10" ht="18" customHeight="1">
      <c r="E151" s="194"/>
      <c r="G151" s="194"/>
      <c r="H151" s="194"/>
      <c r="I151" s="194"/>
      <c r="J151" s="194"/>
    </row>
    <row r="152" spans="5:10" ht="18" customHeight="1">
      <c r="E152" s="194"/>
      <c r="G152" s="194"/>
      <c r="H152" s="194"/>
      <c r="I152" s="194"/>
      <c r="J152" s="194"/>
    </row>
    <row r="153" spans="1:10" ht="18" customHeight="1">
      <c r="A153" s="132" t="s">
        <v>245</v>
      </c>
      <c r="B153" s="133" t="s">
        <v>246</v>
      </c>
      <c r="G153" s="194"/>
      <c r="H153" s="194"/>
      <c r="I153" s="194"/>
      <c r="J153" s="194"/>
    </row>
    <row r="154" spans="1:10" ht="18" customHeight="1">
      <c r="A154" s="132"/>
      <c r="B154" s="133"/>
      <c r="G154" s="194"/>
      <c r="H154" s="194"/>
      <c r="I154" s="194"/>
      <c r="J154" s="194"/>
    </row>
    <row r="155" spans="1:10" ht="31.5" customHeight="1">
      <c r="A155" s="139"/>
      <c r="B155" s="289" t="s">
        <v>247</v>
      </c>
      <c r="C155" s="289"/>
      <c r="D155" s="289"/>
      <c r="E155" s="289"/>
      <c r="F155" s="289"/>
      <c r="G155" s="289"/>
      <c r="H155" s="289"/>
      <c r="I155" s="289"/>
      <c r="J155" s="289"/>
    </row>
    <row r="156" spans="1:10" ht="18" customHeight="1">
      <c r="A156" s="139"/>
      <c r="E156" s="194"/>
      <c r="G156" s="194"/>
      <c r="H156" s="194"/>
      <c r="I156" s="194"/>
      <c r="J156" s="194"/>
    </row>
    <row r="157" spans="1:10" ht="18" customHeight="1">
      <c r="A157" s="139"/>
      <c r="E157" s="194"/>
      <c r="G157" s="194"/>
      <c r="H157" s="194"/>
      <c r="I157" s="194"/>
      <c r="J157" s="194"/>
    </row>
    <row r="158" spans="1:10" ht="18" customHeight="1">
      <c r="A158" s="132" t="s">
        <v>248</v>
      </c>
      <c r="B158" s="133" t="s">
        <v>249</v>
      </c>
      <c r="E158" s="194"/>
      <c r="G158" s="194"/>
      <c r="H158" s="194"/>
      <c r="I158" s="194"/>
      <c r="J158" s="194"/>
    </row>
    <row r="159" spans="1:10" ht="18" customHeight="1">
      <c r="A159" s="132"/>
      <c r="B159" s="133"/>
      <c r="E159" s="194"/>
      <c r="G159" s="194"/>
      <c r="H159" s="194"/>
      <c r="I159" s="194"/>
      <c r="J159" s="194"/>
    </row>
    <row r="160" spans="1:10" ht="32.25" customHeight="1">
      <c r="A160" s="128"/>
      <c r="B160" s="289" t="s">
        <v>250</v>
      </c>
      <c r="C160" s="289"/>
      <c r="D160" s="289"/>
      <c r="E160" s="289"/>
      <c r="F160" s="289"/>
      <c r="G160" s="289"/>
      <c r="H160" s="289"/>
      <c r="I160" s="289"/>
      <c r="J160" s="289"/>
    </row>
    <row r="161" spans="5:10" ht="18" customHeight="1">
      <c r="E161" s="194"/>
      <c r="F161" s="194"/>
      <c r="G161" s="194"/>
      <c r="H161" s="194"/>
      <c r="I161" s="194"/>
      <c r="J161" s="194"/>
    </row>
    <row r="162" spans="5:10" ht="18" customHeight="1">
      <c r="E162" s="194"/>
      <c r="F162" s="194"/>
      <c r="G162" s="194"/>
      <c r="H162" s="194"/>
      <c r="I162" s="194"/>
      <c r="J162" s="194"/>
    </row>
    <row r="163" spans="1:10" ht="18" customHeight="1">
      <c r="A163" s="132" t="s">
        <v>251</v>
      </c>
      <c r="B163" s="133" t="s">
        <v>252</v>
      </c>
      <c r="G163" s="194"/>
      <c r="H163" s="194"/>
      <c r="I163" s="194"/>
      <c r="J163" s="194"/>
    </row>
    <row r="164" spans="1:10" ht="18" customHeight="1">
      <c r="A164" s="132"/>
      <c r="B164" s="133"/>
      <c r="G164" s="194"/>
      <c r="H164" s="194"/>
      <c r="I164" s="194"/>
      <c r="J164" s="194"/>
    </row>
    <row r="165" spans="1:10" ht="18" customHeight="1">
      <c r="A165" s="132"/>
      <c r="B165" s="289" t="s">
        <v>253</v>
      </c>
      <c r="C165" s="289"/>
      <c r="D165" s="289"/>
      <c r="E165" s="289"/>
      <c r="F165" s="289"/>
      <c r="G165" s="289"/>
      <c r="H165" s="289"/>
      <c r="I165" s="289"/>
      <c r="J165" s="289"/>
    </row>
    <row r="166" spans="1:10" ht="18" customHeight="1">
      <c r="A166" s="132"/>
      <c r="B166" s="133"/>
      <c r="G166" s="194"/>
      <c r="H166" s="194"/>
      <c r="I166" s="194"/>
      <c r="J166" s="194"/>
    </row>
    <row r="167" spans="1:10" ht="69" customHeight="1">
      <c r="A167" s="132"/>
      <c r="B167" s="289" t="s">
        <v>381</v>
      </c>
      <c r="C167" s="289"/>
      <c r="D167" s="289"/>
      <c r="E167" s="289"/>
      <c r="F167" s="289"/>
      <c r="G167" s="289"/>
      <c r="H167" s="289"/>
      <c r="I167" s="289"/>
      <c r="J167" s="289"/>
    </row>
    <row r="168" spans="1:10" ht="18">
      <c r="A168" s="132"/>
      <c r="B168" s="134"/>
      <c r="C168" s="134"/>
      <c r="D168" s="134"/>
      <c r="E168" s="134"/>
      <c r="F168" s="134"/>
      <c r="G168" s="134"/>
      <c r="H168" s="134"/>
      <c r="I168" s="134"/>
      <c r="J168" s="195"/>
    </row>
    <row r="169" spans="1:10" ht="160.5" customHeight="1">
      <c r="A169" s="132"/>
      <c r="B169" s="289" t="s">
        <v>382</v>
      </c>
      <c r="C169" s="289"/>
      <c r="D169" s="289"/>
      <c r="E169" s="289"/>
      <c r="F169" s="289"/>
      <c r="G169" s="289"/>
      <c r="H169" s="289"/>
      <c r="I169" s="289"/>
      <c r="J169" s="289"/>
    </row>
    <row r="170" spans="1:10" ht="18" customHeight="1">
      <c r="A170" s="139"/>
      <c r="B170" s="196"/>
      <c r="C170" s="196"/>
      <c r="D170" s="196"/>
      <c r="E170" s="196"/>
      <c r="F170" s="194"/>
      <c r="G170" s="194"/>
      <c r="H170" s="130"/>
      <c r="I170" s="194"/>
      <c r="J170" s="194"/>
    </row>
    <row r="171" spans="1:10" ht="51" customHeight="1">
      <c r="A171" s="139"/>
      <c r="B171" s="289" t="s">
        <v>383</v>
      </c>
      <c r="C171" s="289"/>
      <c r="D171" s="289"/>
      <c r="E171" s="289"/>
      <c r="F171" s="289"/>
      <c r="G171" s="289"/>
      <c r="H171" s="289"/>
      <c r="I171" s="289"/>
      <c r="J171" s="289"/>
    </row>
    <row r="172" spans="1:10" ht="18" customHeight="1">
      <c r="A172" s="139"/>
      <c r="B172" s="134"/>
      <c r="C172" s="134"/>
      <c r="D172" s="134"/>
      <c r="E172" s="134"/>
      <c r="F172" s="134"/>
      <c r="G172" s="134"/>
      <c r="H172" s="134"/>
      <c r="I172" s="134"/>
      <c r="J172" s="134"/>
    </row>
    <row r="173" spans="1:10" ht="18" customHeight="1">
      <c r="A173" s="139"/>
      <c r="B173" s="134"/>
      <c r="C173" s="134"/>
      <c r="D173" s="134"/>
      <c r="E173" s="134"/>
      <c r="F173" s="134"/>
      <c r="G173" s="134"/>
      <c r="H173" s="134"/>
      <c r="I173" s="134"/>
      <c r="J173" s="134"/>
    </row>
    <row r="174" spans="1:2" ht="18" customHeight="1">
      <c r="A174" s="132" t="s">
        <v>254</v>
      </c>
      <c r="B174" s="133" t="s">
        <v>255</v>
      </c>
    </row>
    <row r="175" spans="1:2" ht="18" customHeight="1">
      <c r="A175" s="132"/>
      <c r="B175" s="133"/>
    </row>
    <row r="176" spans="1:19" ht="29.25" customHeight="1">
      <c r="A176" s="139"/>
      <c r="B176" s="289" t="s">
        <v>256</v>
      </c>
      <c r="C176" s="289"/>
      <c r="D176" s="289"/>
      <c r="E176" s="289"/>
      <c r="F176" s="289"/>
      <c r="G176" s="289"/>
      <c r="H176" s="289"/>
      <c r="I176" s="289"/>
      <c r="J176" s="289"/>
      <c r="M176" s="289"/>
      <c r="N176" s="311"/>
      <c r="O176" s="311"/>
      <c r="P176" s="311"/>
      <c r="Q176" s="311"/>
      <c r="R176" s="311"/>
      <c r="S176" s="311"/>
    </row>
    <row r="177" spans="1:19" ht="18" customHeight="1">
      <c r="A177" s="139"/>
      <c r="B177" s="134"/>
      <c r="C177" s="134"/>
      <c r="D177" s="134"/>
      <c r="E177" s="134"/>
      <c r="F177" s="134"/>
      <c r="G177" s="134"/>
      <c r="H177" s="134"/>
      <c r="I177" s="134"/>
      <c r="J177" s="136"/>
      <c r="M177" s="134"/>
      <c r="N177" s="130"/>
      <c r="O177" s="130"/>
      <c r="P177" s="130"/>
      <c r="Q177" s="130"/>
      <c r="R177" s="130"/>
      <c r="S177" s="130"/>
    </row>
    <row r="178" spans="1:9" ht="18" customHeight="1">
      <c r="A178" s="139"/>
      <c r="B178" s="197"/>
      <c r="C178" s="149"/>
      <c r="D178" s="130"/>
      <c r="E178" s="130"/>
      <c r="F178" s="130"/>
      <c r="G178" s="130"/>
      <c r="H178" s="130"/>
      <c r="I178" s="130"/>
    </row>
    <row r="179" spans="1:10" ht="18" customHeight="1">
      <c r="A179" s="132" t="s">
        <v>257</v>
      </c>
      <c r="B179" s="198" t="s">
        <v>258</v>
      </c>
      <c r="C179" s="150"/>
      <c r="J179" s="199"/>
    </row>
    <row r="180" spans="1:10" ht="18" customHeight="1">
      <c r="A180" s="132"/>
      <c r="B180" s="198"/>
      <c r="C180" s="150"/>
      <c r="J180" s="199"/>
    </row>
    <row r="181" spans="1:10" ht="126" customHeight="1">
      <c r="A181" s="139"/>
      <c r="B181" s="312" t="s">
        <v>384</v>
      </c>
      <c r="C181" s="312"/>
      <c r="D181" s="312"/>
      <c r="E181" s="312"/>
      <c r="F181" s="312"/>
      <c r="G181" s="312"/>
      <c r="H181" s="312"/>
      <c r="I181" s="312"/>
      <c r="J181" s="312"/>
    </row>
    <row r="182" spans="1:10" ht="18" customHeight="1">
      <c r="A182" s="139"/>
      <c r="B182" s="200"/>
      <c r="C182" s="200"/>
      <c r="D182" s="200"/>
      <c r="E182" s="200"/>
      <c r="F182" s="200"/>
      <c r="G182" s="200"/>
      <c r="H182" s="200"/>
      <c r="I182" s="200"/>
      <c r="J182" s="200"/>
    </row>
    <row r="183" spans="1:10" ht="18" customHeight="1">
      <c r="A183" s="139"/>
      <c r="B183" s="200"/>
      <c r="C183" s="200"/>
      <c r="D183" s="200"/>
      <c r="E183" s="200"/>
      <c r="F183" s="200"/>
      <c r="G183" s="200"/>
      <c r="H183" s="200"/>
      <c r="I183" s="200"/>
      <c r="J183" s="200"/>
    </row>
    <row r="184" spans="1:2" ht="18" customHeight="1">
      <c r="A184" s="132" t="s">
        <v>259</v>
      </c>
      <c r="B184" s="133" t="s">
        <v>260</v>
      </c>
    </row>
    <row r="185" ht="18" customHeight="1"/>
    <row r="186" spans="2:10" ht="39" customHeight="1">
      <c r="B186" s="289" t="s">
        <v>261</v>
      </c>
      <c r="C186" s="289"/>
      <c r="D186" s="289"/>
      <c r="E186" s="289"/>
      <c r="F186" s="289"/>
      <c r="G186" s="289"/>
      <c r="H186" s="289"/>
      <c r="I186" s="289"/>
      <c r="J186" s="289"/>
    </row>
    <row r="187" spans="2:10" ht="18" customHeight="1">
      <c r="B187" s="134"/>
      <c r="C187" s="134"/>
      <c r="D187" s="134"/>
      <c r="E187" s="134"/>
      <c r="F187" s="134"/>
      <c r="G187" s="134"/>
      <c r="H187" s="134"/>
      <c r="I187" s="134"/>
      <c r="J187" s="134"/>
    </row>
    <row r="188" ht="18" customHeight="1"/>
    <row r="189" ht="18" customHeight="1"/>
    <row r="190" ht="18" customHeight="1"/>
    <row r="191" ht="18" customHeight="1"/>
    <row r="192" spans="1:2" ht="18" customHeight="1">
      <c r="A192" s="132" t="s">
        <v>262</v>
      </c>
      <c r="B192" s="133" t="s">
        <v>263</v>
      </c>
    </row>
    <row r="193" spans="1:2" ht="15.75" customHeight="1">
      <c r="A193" s="132"/>
      <c r="B193" s="133"/>
    </row>
    <row r="194" spans="1:10" ht="18" customHeight="1">
      <c r="A194" s="139"/>
      <c r="B194" s="289" t="s">
        <v>393</v>
      </c>
      <c r="C194" s="289"/>
      <c r="D194" s="289"/>
      <c r="E194" s="289"/>
      <c r="F194" s="289"/>
      <c r="G194" s="289"/>
      <c r="H194" s="289"/>
      <c r="I194" s="289"/>
      <c r="J194" s="289"/>
    </row>
    <row r="195" ht="18" customHeight="1">
      <c r="A195" s="139"/>
    </row>
    <row r="196" ht="18" customHeight="1">
      <c r="A196" s="139"/>
    </row>
    <row r="197" spans="1:2" ht="18" customHeight="1">
      <c r="A197" s="132" t="s">
        <v>264</v>
      </c>
      <c r="B197" s="133" t="s">
        <v>265</v>
      </c>
    </row>
    <row r="198" spans="1:2" ht="18" customHeight="1">
      <c r="A198" s="132"/>
      <c r="B198" s="133"/>
    </row>
    <row r="199" spans="1:2" ht="18" customHeight="1">
      <c r="A199" s="139"/>
      <c r="B199" s="33" t="s">
        <v>266</v>
      </c>
    </row>
    <row r="200" spans="1:9" ht="18" customHeight="1">
      <c r="A200" s="139"/>
      <c r="B200" s="134"/>
      <c r="C200" s="130"/>
      <c r="D200" s="130"/>
      <c r="E200" s="130"/>
      <c r="F200" s="130"/>
      <c r="G200" s="130"/>
      <c r="H200" s="130"/>
      <c r="I200" s="130"/>
    </row>
    <row r="201" spans="1:9" ht="18" customHeight="1">
      <c r="A201" s="139"/>
      <c r="B201" s="134"/>
      <c r="C201" s="130"/>
      <c r="D201" s="130"/>
      <c r="E201" s="130"/>
      <c r="F201" s="130"/>
      <c r="G201" s="130"/>
      <c r="H201" s="130"/>
      <c r="I201" s="130"/>
    </row>
    <row r="202" spans="1:2" ht="18" customHeight="1">
      <c r="A202" s="132" t="s">
        <v>267</v>
      </c>
      <c r="B202" s="133" t="s">
        <v>20</v>
      </c>
    </row>
    <row r="203" spans="1:2" ht="18" customHeight="1">
      <c r="A203" s="132"/>
      <c r="B203" s="133"/>
    </row>
    <row r="204" spans="1:9" ht="18" customHeight="1">
      <c r="A204" s="128"/>
      <c r="B204" s="33" t="s">
        <v>268</v>
      </c>
      <c r="E204" s="309"/>
      <c r="F204" s="309"/>
      <c r="G204" s="309"/>
      <c r="H204" s="309"/>
      <c r="I204" s="309"/>
    </row>
    <row r="205" spans="1:10" ht="18" customHeight="1">
      <c r="A205" s="128"/>
      <c r="B205" s="175"/>
      <c r="I205" s="139" t="s">
        <v>269</v>
      </c>
      <c r="J205" s="139" t="s">
        <v>270</v>
      </c>
    </row>
    <row r="206" spans="1:10" ht="18" customHeight="1">
      <c r="A206" s="128"/>
      <c r="B206" s="175"/>
      <c r="I206" s="139" t="s">
        <v>271</v>
      </c>
      <c r="J206" s="139" t="s">
        <v>272</v>
      </c>
    </row>
    <row r="207" spans="1:10" ht="18" customHeight="1">
      <c r="A207" s="128"/>
      <c r="B207" s="175"/>
      <c r="I207" s="139" t="s">
        <v>273</v>
      </c>
      <c r="J207" s="139" t="s">
        <v>274</v>
      </c>
    </row>
    <row r="208" spans="1:10" ht="18" customHeight="1">
      <c r="A208" s="128"/>
      <c r="B208" s="175"/>
      <c r="I208" s="201" t="s">
        <v>11</v>
      </c>
      <c r="J208" s="201" t="s">
        <v>11</v>
      </c>
    </row>
    <row r="209" spans="1:10" ht="18" customHeight="1">
      <c r="A209" s="128"/>
      <c r="B209" s="175"/>
      <c r="I209" s="139" t="s">
        <v>13</v>
      </c>
      <c r="J209" s="139" t="s">
        <v>13</v>
      </c>
    </row>
    <row r="210" spans="1:10" ht="18" customHeight="1">
      <c r="A210" s="128"/>
      <c r="I210" s="34"/>
      <c r="J210" s="34"/>
    </row>
    <row r="211" spans="1:12" ht="18" customHeight="1">
      <c r="A211" s="128"/>
      <c r="B211" s="33" t="s">
        <v>275</v>
      </c>
      <c r="I211" s="34">
        <v>-1130</v>
      </c>
      <c r="J211" s="34">
        <v>-4507</v>
      </c>
      <c r="L211" s="202"/>
    </row>
    <row r="212" spans="1:12" ht="18" customHeight="1">
      <c r="A212" s="128"/>
      <c r="B212" s="33" t="s">
        <v>276</v>
      </c>
      <c r="I212" s="34">
        <v>89</v>
      </c>
      <c r="J212" s="34">
        <v>11</v>
      </c>
      <c r="L212" s="202"/>
    </row>
    <row r="213" spans="9:10" ht="18" customHeight="1" thickBot="1">
      <c r="I213" s="203">
        <f>SUM(I211:I212)</f>
        <v>-1041</v>
      </c>
      <c r="J213" s="203">
        <f>SUM(J211:J212)</f>
        <v>-4496</v>
      </c>
    </row>
    <row r="214" spans="6:10" ht="18" customHeight="1" thickTop="1">
      <c r="F214" s="150"/>
      <c r="G214" s="194"/>
      <c r="H214" s="194"/>
      <c r="I214" s="194"/>
      <c r="J214" s="204"/>
    </row>
    <row r="215" spans="2:9" ht="18" customHeight="1">
      <c r="B215" s="289" t="s">
        <v>277</v>
      </c>
      <c r="C215" s="289"/>
      <c r="D215" s="289"/>
      <c r="E215" s="289"/>
      <c r="F215" s="289"/>
      <c r="G215" s="289"/>
      <c r="H215" s="289"/>
      <c r="I215" s="289"/>
    </row>
    <row r="216" spans="2:9" ht="18" customHeight="1">
      <c r="B216" s="289" t="s">
        <v>278</v>
      </c>
      <c r="C216" s="289"/>
      <c r="D216" s="289"/>
      <c r="E216" s="289"/>
      <c r="F216" s="289"/>
      <c r="G216" s="289"/>
      <c r="H216" s="289"/>
      <c r="I216" s="289"/>
    </row>
    <row r="217" spans="2:9" ht="18" customHeight="1">
      <c r="B217" s="289" t="s">
        <v>279</v>
      </c>
      <c r="C217" s="289"/>
      <c r="D217" s="289"/>
      <c r="E217" s="289"/>
      <c r="F217" s="289"/>
      <c r="G217" s="289"/>
      <c r="H217" s="289"/>
      <c r="I217" s="289"/>
    </row>
    <row r="218" spans="2:9" ht="18" customHeight="1">
      <c r="B218" s="289" t="s">
        <v>280</v>
      </c>
      <c r="C218" s="289"/>
      <c r="D218" s="289"/>
      <c r="E218" s="289"/>
      <c r="F218" s="289"/>
      <c r="G218" s="289"/>
      <c r="H218" s="289"/>
      <c r="I218" s="289"/>
    </row>
    <row r="219" ht="18" customHeight="1"/>
    <row r="220" ht="18" customHeight="1"/>
    <row r="221" spans="1:2" ht="18" customHeight="1">
      <c r="A221" s="132" t="s">
        <v>281</v>
      </c>
      <c r="B221" s="133" t="s">
        <v>282</v>
      </c>
    </row>
    <row r="222" spans="1:2" ht="18" customHeight="1">
      <c r="A222" s="132"/>
      <c r="B222" s="175"/>
    </row>
    <row r="223" spans="1:10" ht="18">
      <c r="A223" s="139"/>
      <c r="B223" s="313" t="s">
        <v>283</v>
      </c>
      <c r="C223" s="314"/>
      <c r="D223" s="314"/>
      <c r="E223" s="314"/>
      <c r="F223" s="314"/>
      <c r="G223" s="314"/>
      <c r="H223" s="314"/>
      <c r="I223" s="314"/>
      <c r="J223" s="314"/>
    </row>
    <row r="224" spans="1:10" ht="18" customHeight="1">
      <c r="A224" s="139"/>
      <c r="B224" s="200"/>
      <c r="C224" s="205"/>
      <c r="D224" s="205"/>
      <c r="E224" s="205"/>
      <c r="F224" s="205"/>
      <c r="G224" s="205"/>
      <c r="H224" s="205"/>
      <c r="I224" s="205"/>
      <c r="J224" s="205"/>
    </row>
    <row r="225" spans="1:10" ht="18" customHeight="1">
      <c r="A225" s="139"/>
      <c r="B225" s="200"/>
      <c r="C225" s="205"/>
      <c r="D225" s="205"/>
      <c r="E225" s="205"/>
      <c r="F225" s="205"/>
      <c r="G225" s="205"/>
      <c r="H225" s="205"/>
      <c r="I225" s="205"/>
      <c r="J225" s="205"/>
    </row>
    <row r="226" spans="1:10" ht="18" customHeight="1">
      <c r="A226" s="139"/>
      <c r="B226" s="200"/>
      <c r="C226" s="205"/>
      <c r="D226" s="205"/>
      <c r="E226" s="205"/>
      <c r="F226" s="205"/>
      <c r="G226" s="205"/>
      <c r="H226" s="205"/>
      <c r="I226" s="205"/>
      <c r="J226" s="205"/>
    </row>
    <row r="227" spans="1:10" ht="18" customHeight="1">
      <c r="A227" s="139"/>
      <c r="I227" s="150"/>
      <c r="J227" s="150"/>
    </row>
    <row r="228" spans="1:10" ht="18" customHeight="1">
      <c r="A228" s="139"/>
      <c r="I228" s="150"/>
      <c r="J228" s="150"/>
    </row>
    <row r="229" spans="1:2" ht="18" customHeight="1">
      <c r="A229" s="132" t="s">
        <v>284</v>
      </c>
      <c r="B229" s="133" t="s">
        <v>285</v>
      </c>
    </row>
    <row r="230" spans="1:2" ht="18" customHeight="1">
      <c r="A230" s="132"/>
      <c r="B230" s="133"/>
    </row>
    <row r="231" spans="1:9" ht="18" customHeight="1">
      <c r="A231" s="128"/>
      <c r="B231" s="33" t="s">
        <v>286</v>
      </c>
      <c r="F231" s="206"/>
      <c r="I231" s="206"/>
    </row>
    <row r="232" spans="1:9" ht="18" customHeight="1">
      <c r="A232" s="128"/>
      <c r="F232" s="206"/>
      <c r="I232" s="206"/>
    </row>
    <row r="233" spans="1:10" ht="90" customHeight="1">
      <c r="A233" s="128"/>
      <c r="B233" s="207"/>
      <c r="C233" s="208"/>
      <c r="D233" s="208"/>
      <c r="E233" s="208"/>
      <c r="F233" s="209"/>
      <c r="G233" s="208"/>
      <c r="H233" s="210"/>
      <c r="I233" s="211" t="s">
        <v>287</v>
      </c>
      <c r="J233" s="211" t="s">
        <v>288</v>
      </c>
    </row>
    <row r="234" spans="1:10" ht="33.75" customHeight="1">
      <c r="A234" s="212" t="s">
        <v>289</v>
      </c>
      <c r="B234" s="213" t="s">
        <v>290</v>
      </c>
      <c r="C234" s="214"/>
      <c r="D234" s="214"/>
      <c r="E234" s="214"/>
      <c r="F234" s="215"/>
      <c r="G234" s="214"/>
      <c r="H234" s="216"/>
      <c r="I234" s="217">
        <v>2709</v>
      </c>
      <c r="J234" s="217">
        <v>13716</v>
      </c>
    </row>
    <row r="235" spans="1:10" ht="33.75" customHeight="1">
      <c r="A235" s="212" t="s">
        <v>291</v>
      </c>
      <c r="B235" s="207" t="s">
        <v>292</v>
      </c>
      <c r="C235" s="208"/>
      <c r="D235" s="208"/>
      <c r="E235" s="208"/>
      <c r="F235" s="209"/>
      <c r="G235" s="208"/>
      <c r="H235" s="210"/>
      <c r="I235" s="217">
        <v>12992</v>
      </c>
      <c r="J235" s="217">
        <v>14723</v>
      </c>
    </row>
    <row r="236" spans="1:10" ht="33.75" customHeight="1">
      <c r="A236" s="212" t="s">
        <v>293</v>
      </c>
      <c r="B236" s="207" t="s">
        <v>294</v>
      </c>
      <c r="C236" s="208"/>
      <c r="D236" s="208"/>
      <c r="E236" s="208"/>
      <c r="F236" s="209"/>
      <c r="G236" s="208"/>
      <c r="H236" s="210"/>
      <c r="I236" s="217">
        <v>1230</v>
      </c>
      <c r="J236" s="217">
        <v>1274</v>
      </c>
    </row>
    <row r="237" spans="1:10" ht="33.75" customHeight="1">
      <c r="A237" s="212" t="s">
        <v>295</v>
      </c>
      <c r="B237" s="207" t="s">
        <v>296</v>
      </c>
      <c r="C237" s="208"/>
      <c r="D237" s="208"/>
      <c r="E237" s="208"/>
      <c r="F237" s="209"/>
      <c r="G237" s="208"/>
      <c r="H237" s="210"/>
      <c r="I237" s="218">
        <v>0</v>
      </c>
      <c r="J237" s="218">
        <v>0</v>
      </c>
    </row>
    <row r="238" spans="1:2" ht="18" customHeight="1">
      <c r="A238" s="128"/>
      <c r="B238" s="128"/>
    </row>
    <row r="239" spans="1:9" ht="18" customHeight="1">
      <c r="A239" s="128"/>
      <c r="B239" s="289" t="s">
        <v>297</v>
      </c>
      <c r="C239" s="289"/>
      <c r="D239" s="289"/>
      <c r="E239" s="289"/>
      <c r="F239" s="289"/>
      <c r="G239" s="289"/>
      <c r="H239" s="289"/>
      <c r="I239" s="289"/>
    </row>
    <row r="240" spans="1:10" s="219" customFormat="1" ht="18" customHeight="1">
      <c r="A240" s="128"/>
      <c r="B240" s="33"/>
      <c r="C240" s="33"/>
      <c r="D240" s="33"/>
      <c r="E240" s="33"/>
      <c r="F240" s="33"/>
      <c r="G240" s="33"/>
      <c r="H240" s="150"/>
      <c r="I240" s="33"/>
      <c r="J240" s="33"/>
    </row>
    <row r="241" spans="1:10" s="219" customFormat="1" ht="33.75" customHeight="1">
      <c r="A241" s="220"/>
      <c r="B241" s="207"/>
      <c r="C241" s="208"/>
      <c r="D241" s="208"/>
      <c r="E241" s="208"/>
      <c r="F241" s="209"/>
      <c r="G241" s="208"/>
      <c r="H241" s="208"/>
      <c r="I241" s="221"/>
      <c r="J241" s="222" t="s">
        <v>13</v>
      </c>
    </row>
    <row r="242" spans="1:10" s="219" customFormat="1" ht="33.75" customHeight="1">
      <c r="A242" s="212" t="s">
        <v>289</v>
      </c>
      <c r="B242" s="213" t="s">
        <v>298</v>
      </c>
      <c r="C242" s="214"/>
      <c r="D242" s="214"/>
      <c r="E242" s="214"/>
      <c r="F242" s="215"/>
      <c r="G242" s="214"/>
      <c r="H242" s="223"/>
      <c r="I242" s="221"/>
      <c r="J242" s="224">
        <v>27329</v>
      </c>
    </row>
    <row r="243" spans="1:10" s="219" customFormat="1" ht="33.75" customHeight="1">
      <c r="A243" s="212" t="s">
        <v>291</v>
      </c>
      <c r="B243" s="207" t="s">
        <v>299</v>
      </c>
      <c r="C243" s="208"/>
      <c r="D243" s="208"/>
      <c r="E243" s="208"/>
      <c r="F243" s="209"/>
      <c r="G243" s="208"/>
      <c r="H243" s="208"/>
      <c r="I243" s="221"/>
      <c r="J243" s="224">
        <v>18317</v>
      </c>
    </row>
    <row r="244" spans="1:10" ht="33.75" customHeight="1">
      <c r="A244" s="212" t="s">
        <v>293</v>
      </c>
      <c r="B244" s="207" t="s">
        <v>300</v>
      </c>
      <c r="C244" s="208"/>
      <c r="D244" s="208"/>
      <c r="E244" s="208"/>
      <c r="F244" s="209"/>
      <c r="G244" s="208"/>
      <c r="H244" s="208"/>
      <c r="I244" s="221"/>
      <c r="J244" s="224">
        <v>18317</v>
      </c>
    </row>
    <row r="245" spans="1:9" ht="18" customHeight="1">
      <c r="A245" s="128"/>
      <c r="F245" s="225"/>
      <c r="I245" s="226"/>
    </row>
    <row r="246" spans="6:9" ht="18" customHeight="1">
      <c r="F246" s="227"/>
      <c r="I246" s="228"/>
    </row>
    <row r="247" spans="1:8" ht="18" customHeight="1">
      <c r="A247" s="132" t="s">
        <v>301</v>
      </c>
      <c r="B247" s="133" t="s">
        <v>302</v>
      </c>
      <c r="G247" s="229"/>
      <c r="H247" s="229"/>
    </row>
    <row r="248" spans="1:8" ht="18" customHeight="1">
      <c r="A248" s="132"/>
      <c r="B248" s="133"/>
      <c r="G248" s="229"/>
      <c r="H248" s="229"/>
    </row>
    <row r="249" spans="1:9" ht="18" customHeight="1">
      <c r="A249" s="139"/>
      <c r="B249" s="289" t="s">
        <v>303</v>
      </c>
      <c r="C249" s="289"/>
      <c r="D249" s="289"/>
      <c r="E249" s="289"/>
      <c r="F249" s="289"/>
      <c r="G249" s="289"/>
      <c r="H249" s="289"/>
      <c r="I249" s="289"/>
    </row>
    <row r="250" spans="1:9" ht="18" customHeight="1">
      <c r="A250" s="139"/>
      <c r="B250" s="134"/>
      <c r="C250" s="130"/>
      <c r="D250" s="130"/>
      <c r="E250" s="130"/>
      <c r="F250" s="130"/>
      <c r="G250" s="130"/>
      <c r="H250" s="130"/>
      <c r="I250" s="130"/>
    </row>
    <row r="251" spans="1:9" ht="18" customHeight="1">
      <c r="A251" s="139"/>
      <c r="F251" s="227"/>
      <c r="I251" s="228"/>
    </row>
    <row r="252" spans="1:2" ht="18" customHeight="1">
      <c r="A252" s="132" t="s">
        <v>304</v>
      </c>
      <c r="B252" s="133" t="s">
        <v>305</v>
      </c>
    </row>
    <row r="253" spans="1:2" ht="18" customHeight="1">
      <c r="A253" s="132"/>
      <c r="B253" s="133"/>
    </row>
    <row r="254" spans="1:9" ht="18" customHeight="1">
      <c r="A254" s="128"/>
      <c r="B254" s="289" t="s">
        <v>306</v>
      </c>
      <c r="C254" s="289"/>
      <c r="D254" s="289"/>
      <c r="E254" s="289"/>
      <c r="F254" s="289"/>
      <c r="G254" s="289"/>
      <c r="H254" s="289"/>
      <c r="I254" s="289"/>
    </row>
    <row r="255" spans="1:10" s="219" customFormat="1" ht="18" customHeight="1">
      <c r="A255" s="128"/>
      <c r="B255" s="33"/>
      <c r="C255" s="33"/>
      <c r="D255" s="33"/>
      <c r="E255" s="33"/>
      <c r="F255" s="33"/>
      <c r="G255" s="33"/>
      <c r="H255" s="33"/>
      <c r="I255" s="33"/>
      <c r="J255" s="33"/>
    </row>
    <row r="256" spans="1:10" s="219" customFormat="1" ht="33.75" customHeight="1">
      <c r="A256" s="220"/>
      <c r="B256" s="207"/>
      <c r="C256" s="208"/>
      <c r="D256" s="208"/>
      <c r="E256" s="208"/>
      <c r="F256" s="209"/>
      <c r="G256" s="208"/>
      <c r="H256" s="208"/>
      <c r="I256" s="221"/>
      <c r="J256" s="222" t="s">
        <v>13</v>
      </c>
    </row>
    <row r="257" spans="1:10" s="219" customFormat="1" ht="33.75" customHeight="1">
      <c r="A257" s="212"/>
      <c r="B257" s="213" t="s">
        <v>307</v>
      </c>
      <c r="C257" s="214"/>
      <c r="D257" s="214"/>
      <c r="E257" s="214"/>
      <c r="F257" s="215"/>
      <c r="G257" s="214"/>
      <c r="H257" s="223"/>
      <c r="I257" s="221"/>
      <c r="J257" s="224">
        <v>4093</v>
      </c>
    </row>
    <row r="258" spans="1:10" s="219" customFormat="1" ht="33.75" customHeight="1">
      <c r="A258" s="212"/>
      <c r="B258" s="207" t="s">
        <v>308</v>
      </c>
      <c r="C258" s="208"/>
      <c r="D258" s="208"/>
      <c r="E258" s="208"/>
      <c r="F258" s="209"/>
      <c r="G258" s="208"/>
      <c r="H258" s="208"/>
      <c r="I258" s="221"/>
      <c r="J258" s="224">
        <v>625</v>
      </c>
    </row>
    <row r="259" spans="1:10" s="219" customFormat="1" ht="33.75" customHeight="1" thickBot="1">
      <c r="A259" s="212" t="s">
        <v>309</v>
      </c>
      <c r="B259" s="230" t="s">
        <v>310</v>
      </c>
      <c r="C259" s="231"/>
      <c r="D259" s="231"/>
      <c r="E259" s="231"/>
      <c r="F259" s="232"/>
      <c r="G259" s="231"/>
      <c r="H259" s="231"/>
      <c r="I259" s="233"/>
      <c r="J259" s="234">
        <f>SUM(J257:J258)</f>
        <v>4718</v>
      </c>
    </row>
    <row r="260" spans="1:10" s="219" customFormat="1" ht="33.75" customHeight="1" thickTop="1">
      <c r="A260" s="220"/>
      <c r="B260" s="235" t="s">
        <v>311</v>
      </c>
      <c r="C260" s="236"/>
      <c r="D260" s="236"/>
      <c r="E260" s="236"/>
      <c r="F260" s="237"/>
      <c r="G260" s="236"/>
      <c r="H260" s="236"/>
      <c r="I260" s="238"/>
      <c r="J260" s="224">
        <v>4718</v>
      </c>
    </row>
    <row r="261" spans="1:10" s="219" customFormat="1" ht="33.75" customHeight="1">
      <c r="A261" s="212"/>
      <c r="B261" s="213" t="s">
        <v>312</v>
      </c>
      <c r="C261" s="214"/>
      <c r="D261" s="214"/>
      <c r="E261" s="214"/>
      <c r="F261" s="215"/>
      <c r="G261" s="214"/>
      <c r="H261" s="223"/>
      <c r="I261" s="221"/>
      <c r="J261" s="239">
        <v>0</v>
      </c>
    </row>
    <row r="262" spans="1:10" s="219" customFormat="1" ht="33.75" customHeight="1" thickBot="1">
      <c r="A262" s="212" t="s">
        <v>313</v>
      </c>
      <c r="B262" s="230" t="s">
        <v>310</v>
      </c>
      <c r="C262" s="231"/>
      <c r="D262" s="231"/>
      <c r="E262" s="231"/>
      <c r="F262" s="232"/>
      <c r="G262" s="231"/>
      <c r="H262" s="231"/>
      <c r="I262" s="233"/>
      <c r="J262" s="234">
        <f>SUM(J260:J261)</f>
        <v>4718</v>
      </c>
    </row>
    <row r="263" spans="1:10" s="219" customFormat="1" ht="33.75" customHeight="1" thickTop="1">
      <c r="A263" s="212"/>
      <c r="B263" s="235" t="s">
        <v>314</v>
      </c>
      <c r="C263" s="236"/>
      <c r="D263" s="236"/>
      <c r="E263" s="236"/>
      <c r="F263" s="237"/>
      <c r="G263" s="236"/>
      <c r="H263" s="236"/>
      <c r="I263" s="238"/>
      <c r="J263" s="224">
        <v>625</v>
      </c>
    </row>
    <row r="264" spans="1:10" s="219" customFormat="1" ht="33.75" customHeight="1">
      <c r="A264" s="212"/>
      <c r="B264" s="207" t="s">
        <v>315</v>
      </c>
      <c r="C264" s="208"/>
      <c r="D264" s="208"/>
      <c r="E264" s="208"/>
      <c r="F264" s="209"/>
      <c r="G264" s="208"/>
      <c r="H264" s="208"/>
      <c r="I264" s="221"/>
      <c r="J264" s="224">
        <v>4093</v>
      </c>
    </row>
    <row r="265" spans="1:10" s="219" customFormat="1" ht="33.75" customHeight="1">
      <c r="A265" s="212" t="s">
        <v>316</v>
      </c>
      <c r="B265" s="207" t="s">
        <v>310</v>
      </c>
      <c r="C265" s="208"/>
      <c r="D265" s="208"/>
      <c r="E265" s="208"/>
      <c r="F265" s="209"/>
      <c r="G265" s="208"/>
      <c r="H265" s="208"/>
      <c r="I265" s="221"/>
      <c r="J265" s="224">
        <f>SUM(J263:J264)</f>
        <v>4718</v>
      </c>
    </row>
    <row r="266" spans="1:10" ht="18" customHeight="1">
      <c r="A266" s="212"/>
      <c r="B266" s="214"/>
      <c r="C266" s="214"/>
      <c r="D266" s="214"/>
      <c r="E266" s="214"/>
      <c r="F266" s="215"/>
      <c r="G266" s="214"/>
      <c r="H266" s="214"/>
      <c r="I266" s="240"/>
      <c r="J266" s="241"/>
    </row>
    <row r="267" spans="6:9" ht="18" customHeight="1">
      <c r="F267" s="227"/>
      <c r="I267" s="228"/>
    </row>
    <row r="268" spans="6:9" ht="18" customHeight="1">
      <c r="F268" s="227"/>
      <c r="I268" s="228"/>
    </row>
    <row r="269" spans="6:9" ht="18" customHeight="1">
      <c r="F269" s="227"/>
      <c r="I269" s="228"/>
    </row>
    <row r="270" spans="6:9" ht="18" customHeight="1">
      <c r="F270" s="227"/>
      <c r="I270" s="228"/>
    </row>
    <row r="271" spans="1:8" ht="18" customHeight="1">
      <c r="A271" s="132" t="s">
        <v>317</v>
      </c>
      <c r="B271" s="133" t="s">
        <v>318</v>
      </c>
      <c r="G271" s="229"/>
      <c r="H271" s="229"/>
    </row>
    <row r="272" spans="1:8" ht="18" customHeight="1">
      <c r="A272" s="132"/>
      <c r="B272" s="133"/>
      <c r="G272" s="229"/>
      <c r="H272" s="229"/>
    </row>
    <row r="273" spans="1:8" ht="18" customHeight="1">
      <c r="A273" s="132"/>
      <c r="B273" s="175" t="s">
        <v>319</v>
      </c>
      <c r="G273" s="229"/>
      <c r="H273" s="229"/>
    </row>
    <row r="274" spans="1:8" ht="18" customHeight="1">
      <c r="A274" s="132"/>
      <c r="B274" s="127"/>
      <c r="G274" s="229"/>
      <c r="H274" s="229"/>
    </row>
    <row r="275" spans="2:10" ht="32.25" customHeight="1">
      <c r="B275" s="289" t="s">
        <v>320</v>
      </c>
      <c r="C275" s="289"/>
      <c r="D275" s="289"/>
      <c r="E275" s="289"/>
      <c r="F275" s="289"/>
      <c r="G275" s="289"/>
      <c r="H275" s="289"/>
      <c r="I275" s="289"/>
      <c r="J275" s="289"/>
    </row>
    <row r="276" spans="2:10" ht="18">
      <c r="B276" s="134"/>
      <c r="C276" s="134"/>
      <c r="D276" s="134"/>
      <c r="E276" s="134"/>
      <c r="F276" s="134"/>
      <c r="G276" s="134"/>
      <c r="H276" s="134"/>
      <c r="I276" s="134"/>
      <c r="J276" s="134"/>
    </row>
    <row r="277" spans="2:10" ht="18.75">
      <c r="B277" s="289" t="s">
        <v>321</v>
      </c>
      <c r="C277" s="289"/>
      <c r="D277" s="289"/>
      <c r="E277" s="289"/>
      <c r="F277" s="289"/>
      <c r="G277" s="289"/>
      <c r="H277" s="289"/>
      <c r="I277" s="289"/>
      <c r="J277" s="242"/>
    </row>
    <row r="278" spans="2:10" ht="18" customHeight="1">
      <c r="B278" s="134"/>
      <c r="C278" s="130"/>
      <c r="D278" s="130"/>
      <c r="E278" s="130"/>
      <c r="F278" s="130"/>
      <c r="G278" s="130"/>
      <c r="H278" s="130"/>
      <c r="I278" s="130"/>
      <c r="J278" s="243"/>
    </row>
    <row r="279" spans="2:10" ht="39.75" customHeight="1">
      <c r="B279" s="315" t="s">
        <v>322</v>
      </c>
      <c r="C279" s="316"/>
      <c r="D279" s="302" t="s">
        <v>323</v>
      </c>
      <c r="E279" s="317"/>
      <c r="F279" s="318" t="s">
        <v>324</v>
      </c>
      <c r="G279" s="319"/>
      <c r="H279" s="149"/>
      <c r="I279" s="149"/>
      <c r="J279" s="242"/>
    </row>
    <row r="280" spans="2:10" ht="10.5" customHeight="1">
      <c r="B280" s="245"/>
      <c r="C280" s="159"/>
      <c r="D280" s="244"/>
      <c r="E280" s="159"/>
      <c r="F280" s="246"/>
      <c r="G280" s="247"/>
      <c r="H280" s="149"/>
      <c r="I280" s="149"/>
      <c r="J280" s="242"/>
    </row>
    <row r="281" spans="2:10" ht="18.75" customHeight="1">
      <c r="B281" s="294" t="s">
        <v>325</v>
      </c>
      <c r="C281" s="295"/>
      <c r="D281" s="278"/>
      <c r="E281" s="279"/>
      <c r="F281" s="166"/>
      <c r="G281" s="248"/>
      <c r="H281" s="149"/>
      <c r="I281" s="149"/>
      <c r="J281" s="242"/>
    </row>
    <row r="282" spans="2:10" ht="10.5" customHeight="1">
      <c r="B282" s="321"/>
      <c r="C282" s="322"/>
      <c r="D282" s="278"/>
      <c r="E282" s="279"/>
      <c r="F282" s="166"/>
      <c r="G282" s="248"/>
      <c r="H282" s="149"/>
      <c r="I282" s="149"/>
      <c r="J282" s="242"/>
    </row>
    <row r="283" spans="2:10" ht="18" customHeight="1">
      <c r="B283" s="323" t="s">
        <v>326</v>
      </c>
      <c r="C283" s="295"/>
      <c r="D283" s="278">
        <v>5598</v>
      </c>
      <c r="E283" s="279"/>
      <c r="F283" s="324">
        <v>-50</v>
      </c>
      <c r="G283" s="325"/>
      <c r="H283" s="149" t="s">
        <v>327</v>
      </c>
      <c r="I283" s="149"/>
      <c r="J283" s="242"/>
    </row>
    <row r="284" spans="2:10" ht="18" customHeight="1">
      <c r="B284" s="290"/>
      <c r="C284" s="291"/>
      <c r="D284" s="292"/>
      <c r="E284" s="293"/>
      <c r="F284" s="249"/>
      <c r="G284" s="250"/>
      <c r="H284" s="149"/>
      <c r="I284" s="149"/>
      <c r="J284" s="242"/>
    </row>
    <row r="285" spans="2:10" ht="18" customHeight="1">
      <c r="B285" s="129"/>
      <c r="C285" s="130"/>
      <c r="D285" s="130"/>
      <c r="E285" s="130"/>
      <c r="F285" s="130"/>
      <c r="G285" s="130"/>
      <c r="H285" s="130"/>
      <c r="I285" s="130"/>
      <c r="J285" s="242"/>
    </row>
    <row r="286" spans="2:10" ht="18" customHeight="1">
      <c r="B286" s="129"/>
      <c r="C286" s="130"/>
      <c r="D286" s="130"/>
      <c r="E286" s="130"/>
      <c r="F286" s="130"/>
      <c r="G286" s="130"/>
      <c r="H286" s="130"/>
      <c r="I286" s="130"/>
      <c r="J286" s="251"/>
    </row>
    <row r="287" spans="2:10" ht="18" customHeight="1">
      <c r="B287" s="252" t="s">
        <v>328</v>
      </c>
      <c r="C287" s="130"/>
      <c r="D287" s="130"/>
      <c r="E287" s="130"/>
      <c r="F287" s="130"/>
      <c r="G287" s="130"/>
      <c r="H287" s="130"/>
      <c r="I287" s="130"/>
      <c r="J287" s="243"/>
    </row>
    <row r="288" spans="2:10" ht="18" customHeight="1">
      <c r="B288" s="289" t="s">
        <v>329</v>
      </c>
      <c r="C288" s="289"/>
      <c r="D288" s="289"/>
      <c r="E288" s="289"/>
      <c r="F288" s="289"/>
      <c r="G288" s="289"/>
      <c r="H288" s="289"/>
      <c r="I288" s="289"/>
      <c r="J288" s="289"/>
    </row>
    <row r="289" spans="2:10" ht="18" customHeight="1">
      <c r="B289" s="134"/>
      <c r="C289" s="130"/>
      <c r="D289" s="130"/>
      <c r="E289" s="130"/>
      <c r="F289" s="130"/>
      <c r="G289" s="130"/>
      <c r="H289" s="130"/>
      <c r="I289" s="130"/>
      <c r="J289" s="251"/>
    </row>
    <row r="290" spans="1:10" ht="18" customHeight="1">
      <c r="A290" s="132"/>
      <c r="B290" s="252" t="s">
        <v>330</v>
      </c>
      <c r="C290" s="130"/>
      <c r="D290" s="130"/>
      <c r="E290" s="130"/>
      <c r="F290" s="130"/>
      <c r="G290" s="130"/>
      <c r="H290" s="130"/>
      <c r="I290" s="130"/>
      <c r="J290" s="253"/>
    </row>
    <row r="291" spans="2:10" ht="33" customHeight="1">
      <c r="B291" s="289" t="s">
        <v>331</v>
      </c>
      <c r="C291" s="289"/>
      <c r="D291" s="289"/>
      <c r="E291" s="289"/>
      <c r="F291" s="289"/>
      <c r="G291" s="289"/>
      <c r="H291" s="289"/>
      <c r="I291" s="289"/>
      <c r="J291" s="289"/>
    </row>
    <row r="292" spans="6:9" ht="18" customHeight="1">
      <c r="F292" s="227"/>
      <c r="I292" s="228"/>
    </row>
    <row r="293" spans="6:9" ht="18" customHeight="1">
      <c r="F293" s="227"/>
      <c r="I293" s="228"/>
    </row>
    <row r="294" spans="1:9" ht="18" customHeight="1">
      <c r="A294" s="132"/>
      <c r="B294" s="254" t="s">
        <v>332</v>
      </c>
      <c r="C294" s="254"/>
      <c r="D294" s="254"/>
      <c r="E294" s="254"/>
      <c r="F294" s="255"/>
      <c r="I294" s="228"/>
    </row>
    <row r="295" spans="1:9" ht="17.25" customHeight="1">
      <c r="A295" s="132"/>
      <c r="B295" s="198"/>
      <c r="C295" s="254"/>
      <c r="D295" s="254"/>
      <c r="E295" s="254"/>
      <c r="F295" s="255"/>
      <c r="I295" s="228"/>
    </row>
    <row r="296" spans="2:10" ht="18">
      <c r="B296" s="289" t="s">
        <v>333</v>
      </c>
      <c r="C296" s="289"/>
      <c r="D296" s="289"/>
      <c r="E296" s="289"/>
      <c r="F296" s="289"/>
      <c r="G296" s="289"/>
      <c r="H296" s="289"/>
      <c r="I296" s="289"/>
      <c r="J296" s="289"/>
    </row>
    <row r="297" spans="2:10" ht="18" customHeight="1">
      <c r="B297" s="134"/>
      <c r="C297" s="134"/>
      <c r="D297" s="134"/>
      <c r="E297" s="134"/>
      <c r="F297" s="134"/>
      <c r="G297" s="134"/>
      <c r="H297" s="134"/>
      <c r="I297" s="134"/>
      <c r="J297" s="134"/>
    </row>
    <row r="298" spans="2:10" ht="18" customHeight="1">
      <c r="B298" s="144" t="s">
        <v>334</v>
      </c>
      <c r="C298" s="144" t="s">
        <v>335</v>
      </c>
      <c r="D298" s="144" t="s">
        <v>335</v>
      </c>
      <c r="E298" s="302" t="s">
        <v>336</v>
      </c>
      <c r="F298" s="303"/>
      <c r="G298" s="326" t="s">
        <v>337</v>
      </c>
      <c r="H298" s="303"/>
      <c r="I298" s="134"/>
      <c r="J298" s="134"/>
    </row>
    <row r="299" spans="2:10" ht="18" customHeight="1">
      <c r="B299" s="256"/>
      <c r="C299" s="148" t="s">
        <v>273</v>
      </c>
      <c r="D299" s="148" t="s">
        <v>338</v>
      </c>
      <c r="E299" s="298" t="s">
        <v>339</v>
      </c>
      <c r="F299" s="299"/>
      <c r="G299" s="197"/>
      <c r="H299" s="257"/>
      <c r="I299" s="134"/>
      <c r="J299" s="134"/>
    </row>
    <row r="300" spans="2:10" ht="18" customHeight="1">
      <c r="B300" s="256"/>
      <c r="C300" s="258">
        <v>40451</v>
      </c>
      <c r="D300" s="258">
        <v>40451</v>
      </c>
      <c r="E300" s="145"/>
      <c r="F300" s="257"/>
      <c r="G300" s="197"/>
      <c r="H300" s="257"/>
      <c r="I300" s="134"/>
      <c r="J300" s="134"/>
    </row>
    <row r="301" spans="2:10" ht="18" customHeight="1">
      <c r="B301" s="256"/>
      <c r="C301" s="148" t="s">
        <v>340</v>
      </c>
      <c r="D301" s="148" t="s">
        <v>340</v>
      </c>
      <c r="E301" s="145"/>
      <c r="F301" s="257"/>
      <c r="G301" s="197"/>
      <c r="H301" s="257"/>
      <c r="I301" s="134"/>
      <c r="J301" s="134"/>
    </row>
    <row r="302" spans="2:10" ht="18" customHeight="1">
      <c r="B302" s="259"/>
      <c r="C302" s="260" t="s">
        <v>187</v>
      </c>
      <c r="D302" s="260" t="s">
        <v>187</v>
      </c>
      <c r="E302" s="261"/>
      <c r="F302" s="262"/>
      <c r="G302" s="263"/>
      <c r="H302" s="262"/>
      <c r="I302" s="134"/>
      <c r="J302" s="134"/>
    </row>
    <row r="303" spans="2:10" ht="18" customHeight="1">
      <c r="B303" s="256"/>
      <c r="C303" s="256"/>
      <c r="D303" s="256"/>
      <c r="E303" s="145"/>
      <c r="F303" s="257"/>
      <c r="G303" s="197"/>
      <c r="H303" s="257"/>
      <c r="I303" s="134"/>
      <c r="J303" s="134"/>
    </row>
    <row r="304" spans="2:10" ht="18">
      <c r="B304" s="256" t="s">
        <v>341</v>
      </c>
      <c r="C304" s="264">
        <v>-123</v>
      </c>
      <c r="D304" s="264">
        <v>-174</v>
      </c>
      <c r="E304" s="298" t="s">
        <v>342</v>
      </c>
      <c r="F304" s="299"/>
      <c r="G304" s="320" t="s">
        <v>343</v>
      </c>
      <c r="H304" s="299"/>
      <c r="I304" s="134"/>
      <c r="J304" s="134"/>
    </row>
    <row r="305" spans="2:10" ht="18" customHeight="1">
      <c r="B305" s="256" t="s">
        <v>344</v>
      </c>
      <c r="C305" s="264"/>
      <c r="D305" s="264"/>
      <c r="E305" s="145"/>
      <c r="F305" s="257"/>
      <c r="G305" s="320" t="s">
        <v>345</v>
      </c>
      <c r="H305" s="299"/>
      <c r="I305" s="134"/>
      <c r="J305" s="134"/>
    </row>
    <row r="306" spans="2:10" ht="18" customHeight="1">
      <c r="B306" s="256" t="s">
        <v>346</v>
      </c>
      <c r="C306" s="256"/>
      <c r="D306" s="256"/>
      <c r="E306" s="145"/>
      <c r="F306" s="257"/>
      <c r="G306" s="197"/>
      <c r="H306" s="257"/>
      <c r="I306" s="134"/>
      <c r="J306" s="134"/>
    </row>
    <row r="307" spans="2:10" ht="18" customHeight="1">
      <c r="B307" s="259"/>
      <c r="C307" s="259"/>
      <c r="D307" s="259"/>
      <c r="E307" s="261"/>
      <c r="F307" s="262"/>
      <c r="G307" s="263"/>
      <c r="H307" s="262"/>
      <c r="I307" s="134"/>
      <c r="J307" s="134"/>
    </row>
    <row r="308" spans="2:10" ht="18" customHeight="1">
      <c r="B308" s="134"/>
      <c r="C308" s="134"/>
      <c r="D308" s="134"/>
      <c r="E308" s="134"/>
      <c r="F308" s="134"/>
      <c r="G308" s="134"/>
      <c r="H308" s="134"/>
      <c r="I308" s="134"/>
      <c r="J308" s="134"/>
    </row>
    <row r="309" spans="2:10" ht="18" customHeight="1">
      <c r="B309" s="134"/>
      <c r="C309" s="134"/>
      <c r="D309" s="134"/>
      <c r="E309" s="134"/>
      <c r="F309" s="134"/>
      <c r="G309" s="134"/>
      <c r="H309" s="134"/>
      <c r="I309" s="134"/>
      <c r="J309" s="134"/>
    </row>
    <row r="310" spans="1:10" ht="18" customHeight="1">
      <c r="A310" s="132" t="s">
        <v>347</v>
      </c>
      <c r="B310" s="133" t="s">
        <v>385</v>
      </c>
      <c r="C310" s="134"/>
      <c r="D310" s="134"/>
      <c r="E310" s="134"/>
      <c r="F310" s="134"/>
      <c r="G310" s="134"/>
      <c r="H310" s="134"/>
      <c r="I310" s="134"/>
      <c r="J310" s="134"/>
    </row>
    <row r="311" spans="2:10" ht="18" customHeight="1">
      <c r="B311" s="134"/>
      <c r="C311" s="134"/>
      <c r="D311" s="134"/>
      <c r="E311" s="134"/>
      <c r="F311" s="134"/>
      <c r="G311" s="134"/>
      <c r="H311" s="134"/>
      <c r="I311" s="134"/>
      <c r="J311" s="134"/>
    </row>
    <row r="312" spans="2:10" ht="18" customHeight="1">
      <c r="B312" s="300"/>
      <c r="C312" s="301"/>
      <c r="D312" s="302"/>
      <c r="E312" s="303"/>
      <c r="F312" s="302" t="s">
        <v>386</v>
      </c>
      <c r="G312" s="303"/>
      <c r="H312" s="134"/>
      <c r="I312" s="134"/>
      <c r="J312" s="134"/>
    </row>
    <row r="313" spans="2:10" ht="18" customHeight="1">
      <c r="B313" s="71"/>
      <c r="C313" s="277"/>
      <c r="D313" s="298" t="s">
        <v>387</v>
      </c>
      <c r="E313" s="299"/>
      <c r="F313" s="298" t="s">
        <v>388</v>
      </c>
      <c r="G313" s="299"/>
      <c r="H313" s="134"/>
      <c r="I313" s="134"/>
      <c r="J313" s="134"/>
    </row>
    <row r="314" spans="2:10" ht="18" customHeight="1">
      <c r="B314" s="71"/>
      <c r="C314" s="277"/>
      <c r="D314" s="282">
        <v>40451</v>
      </c>
      <c r="E314" s="283"/>
      <c r="F314" s="282">
        <v>40178</v>
      </c>
      <c r="G314" s="283"/>
      <c r="H314" s="134"/>
      <c r="I314" s="134"/>
      <c r="J314" s="134"/>
    </row>
    <row r="315" spans="2:10" ht="18" customHeight="1">
      <c r="B315" s="71"/>
      <c r="C315" s="277"/>
      <c r="D315" s="298" t="s">
        <v>187</v>
      </c>
      <c r="E315" s="299"/>
      <c r="F315" s="298" t="s">
        <v>187</v>
      </c>
      <c r="G315" s="299"/>
      <c r="H315" s="134"/>
      <c r="I315" s="134"/>
      <c r="J315" s="134"/>
    </row>
    <row r="316" spans="2:10" ht="18" customHeight="1">
      <c r="B316" s="284"/>
      <c r="C316" s="285"/>
      <c r="D316" s="280"/>
      <c r="E316" s="281"/>
      <c r="F316" s="280" t="s">
        <v>49</v>
      </c>
      <c r="G316" s="281"/>
      <c r="H316" s="134"/>
      <c r="I316" s="134"/>
      <c r="J316" s="134"/>
    </row>
    <row r="317" spans="2:10" ht="11.25" customHeight="1">
      <c r="B317" s="245"/>
      <c r="C317" s="159"/>
      <c r="D317" s="244"/>
      <c r="E317" s="159"/>
      <c r="F317" s="246"/>
      <c r="G317" s="247"/>
      <c r="H317" s="134"/>
      <c r="I317" s="134"/>
      <c r="J317" s="134"/>
    </row>
    <row r="318" spans="2:10" ht="18" customHeight="1">
      <c r="B318" s="294" t="s">
        <v>389</v>
      </c>
      <c r="C318" s="295"/>
      <c r="D318" s="278">
        <v>128705</v>
      </c>
      <c r="E318" s="279"/>
      <c r="F318" s="278">
        <v>120704</v>
      </c>
      <c r="G318" s="279"/>
      <c r="H318" s="134"/>
      <c r="I318" s="134"/>
      <c r="J318" s="134"/>
    </row>
    <row r="319" spans="2:10" ht="18" customHeight="1">
      <c r="B319" s="294" t="s">
        <v>390</v>
      </c>
      <c r="C319" s="295"/>
      <c r="D319" s="296">
        <v>-1221</v>
      </c>
      <c r="E319" s="297"/>
      <c r="F319" s="296">
        <v>-1108</v>
      </c>
      <c r="G319" s="297"/>
      <c r="H319" s="134"/>
      <c r="I319" s="134"/>
      <c r="J319" s="134"/>
    </row>
    <row r="320" spans="2:10" ht="18" customHeight="1">
      <c r="B320" s="294" t="s">
        <v>391</v>
      </c>
      <c r="C320" s="295"/>
      <c r="D320" s="278">
        <f>SUM(D318:E319)</f>
        <v>127484</v>
      </c>
      <c r="E320" s="279"/>
      <c r="F320" s="278">
        <f>SUM(F318:F319)</f>
        <v>119596</v>
      </c>
      <c r="G320" s="279"/>
      <c r="H320" s="134"/>
      <c r="I320" s="134"/>
      <c r="J320" s="134"/>
    </row>
    <row r="321" spans="2:10" ht="18" customHeight="1">
      <c r="B321" s="290"/>
      <c r="C321" s="291"/>
      <c r="D321" s="292"/>
      <c r="E321" s="293"/>
      <c r="F321" s="249"/>
      <c r="G321" s="250"/>
      <c r="H321" s="134"/>
      <c r="I321" s="134"/>
      <c r="J321" s="134"/>
    </row>
    <row r="322" spans="2:10" ht="18" customHeight="1">
      <c r="B322" s="134"/>
      <c r="C322" s="134"/>
      <c r="D322" s="134"/>
      <c r="E322" s="134"/>
      <c r="F322" s="134"/>
      <c r="G322" s="134"/>
      <c r="H322" s="134"/>
      <c r="I322" s="134"/>
      <c r="J322" s="134"/>
    </row>
    <row r="323" spans="6:9" ht="18" customHeight="1">
      <c r="F323" s="227"/>
      <c r="I323" s="228"/>
    </row>
    <row r="324" spans="1:9" ht="18" customHeight="1">
      <c r="A324" s="132" t="s">
        <v>350</v>
      </c>
      <c r="B324" s="133" t="s">
        <v>348</v>
      </c>
      <c r="I324" s="229"/>
    </row>
    <row r="325" spans="1:9" ht="18" customHeight="1">
      <c r="A325" s="132"/>
      <c r="B325" s="133"/>
      <c r="I325" s="229"/>
    </row>
    <row r="326" spans="1:10" ht="18" customHeight="1">
      <c r="A326" s="132"/>
      <c r="B326" s="289" t="s">
        <v>349</v>
      </c>
      <c r="C326" s="289"/>
      <c r="D326" s="289"/>
      <c r="E326" s="289"/>
      <c r="F326" s="289"/>
      <c r="G326" s="289"/>
      <c r="H326" s="289"/>
      <c r="I326" s="289"/>
      <c r="J326" s="289"/>
    </row>
    <row r="327" spans="1:10" ht="18" customHeight="1">
      <c r="A327" s="132"/>
      <c r="B327" s="134"/>
      <c r="C327" s="134"/>
      <c r="D327" s="134"/>
      <c r="E327" s="134"/>
      <c r="F327" s="134"/>
      <c r="G327" s="134"/>
      <c r="H327" s="134"/>
      <c r="I327" s="134"/>
      <c r="J327" s="134"/>
    </row>
    <row r="328" spans="1:9" ht="18" customHeight="1">
      <c r="A328" s="139"/>
      <c r="B328" s="175"/>
      <c r="I328" s="229"/>
    </row>
    <row r="329" spans="1:9" ht="18" customHeight="1">
      <c r="A329" s="139"/>
      <c r="B329" s="175"/>
      <c r="I329" s="229"/>
    </row>
    <row r="330" spans="1:9" ht="18" customHeight="1">
      <c r="A330" s="139"/>
      <c r="B330" s="175"/>
      <c r="I330" s="229"/>
    </row>
    <row r="331" spans="1:9" ht="18" customHeight="1">
      <c r="A331" s="139"/>
      <c r="B331" s="175"/>
      <c r="I331" s="229"/>
    </row>
    <row r="332" spans="1:9" ht="18" customHeight="1">
      <c r="A332" s="132" t="s">
        <v>358</v>
      </c>
      <c r="B332" s="133" t="s">
        <v>351</v>
      </c>
      <c r="I332" s="229"/>
    </row>
    <row r="333" spans="1:10" ht="18" customHeight="1">
      <c r="A333" s="132"/>
      <c r="F333" s="139"/>
      <c r="I333" s="139" t="s">
        <v>269</v>
      </c>
      <c r="J333" s="139" t="s">
        <v>269</v>
      </c>
    </row>
    <row r="334" spans="1:10" ht="18" customHeight="1">
      <c r="A334" s="132"/>
      <c r="B334" s="175"/>
      <c r="F334" s="139"/>
      <c r="I334" s="139" t="s">
        <v>272</v>
      </c>
      <c r="J334" s="139" t="s">
        <v>272</v>
      </c>
    </row>
    <row r="335" spans="1:10" ht="18" customHeight="1">
      <c r="A335" s="132"/>
      <c r="F335" s="139"/>
      <c r="I335" s="139" t="s">
        <v>273</v>
      </c>
      <c r="J335" s="139" t="s">
        <v>338</v>
      </c>
    </row>
    <row r="336" spans="1:10" ht="18" customHeight="1">
      <c r="A336" s="132"/>
      <c r="F336" s="265"/>
      <c r="I336" s="201" t="s">
        <v>11</v>
      </c>
      <c r="J336" s="201" t="s">
        <v>11</v>
      </c>
    </row>
    <row r="337" spans="1:10" ht="18" customHeight="1">
      <c r="A337" s="132"/>
      <c r="F337" s="265"/>
      <c r="I337" s="201"/>
      <c r="J337" s="201"/>
    </row>
    <row r="338" spans="1:10" ht="18" customHeight="1" thickBot="1">
      <c r="A338" s="132"/>
      <c r="B338" s="33" t="s">
        <v>352</v>
      </c>
      <c r="F338" s="194"/>
      <c r="I338" s="266">
        <v>9780</v>
      </c>
      <c r="J338" s="266">
        <v>32224</v>
      </c>
    </row>
    <row r="339" spans="1:10" ht="18" customHeight="1" thickTop="1">
      <c r="A339" s="139"/>
      <c r="F339" s="267"/>
      <c r="I339" s="267"/>
      <c r="J339" s="267"/>
    </row>
    <row r="340" spans="1:10" ht="18" customHeight="1">
      <c r="A340" s="139"/>
      <c r="B340" s="33" t="s">
        <v>353</v>
      </c>
      <c r="F340" s="267"/>
      <c r="I340" s="267">
        <v>203070</v>
      </c>
      <c r="J340" s="267">
        <v>203070</v>
      </c>
    </row>
    <row r="341" spans="1:10" ht="18" customHeight="1">
      <c r="A341" s="139"/>
      <c r="B341" s="33" t="s">
        <v>354</v>
      </c>
      <c r="F341" s="267"/>
      <c r="I341" s="194">
        <v>-1173</v>
      </c>
      <c r="J341" s="194">
        <v>-391</v>
      </c>
    </row>
    <row r="342" spans="1:10" ht="18" customHeight="1" thickBot="1">
      <c r="A342" s="139"/>
      <c r="B342" s="33" t="s">
        <v>355</v>
      </c>
      <c r="F342" s="267"/>
      <c r="I342" s="268">
        <f>SUM(I340:I341)</f>
        <v>201897</v>
      </c>
      <c r="J342" s="268">
        <f>SUM(J340:J341)</f>
        <v>202679</v>
      </c>
    </row>
    <row r="343" spans="1:6" ht="18" customHeight="1" thickTop="1">
      <c r="A343" s="139"/>
      <c r="F343" s="150"/>
    </row>
    <row r="344" spans="1:10" ht="18" customHeight="1" thickBot="1">
      <c r="A344" s="139"/>
      <c r="B344" s="33" t="s">
        <v>356</v>
      </c>
      <c r="F344" s="269"/>
      <c r="I344" s="270">
        <f>I338/I342*100</f>
        <v>4.844054146421195</v>
      </c>
      <c r="J344" s="270">
        <f>J338/J342*100</f>
        <v>15.899032460195677</v>
      </c>
    </row>
    <row r="345" spans="1:10" ht="18" customHeight="1" thickTop="1">
      <c r="A345" s="139"/>
      <c r="F345" s="269"/>
      <c r="I345" s="269"/>
      <c r="J345" s="269"/>
    </row>
    <row r="346" spans="1:10" ht="18" customHeight="1">
      <c r="A346" s="139"/>
      <c r="B346" s="128"/>
      <c r="F346" s="269"/>
      <c r="I346" s="269"/>
      <c r="J346" s="269"/>
    </row>
    <row r="347" spans="1:6" ht="18" customHeight="1">
      <c r="A347" s="132"/>
      <c r="F347" s="150"/>
    </row>
    <row r="348" spans="1:10" ht="36" customHeight="1">
      <c r="A348" s="132"/>
      <c r="B348" s="289" t="s">
        <v>357</v>
      </c>
      <c r="C348" s="289"/>
      <c r="D348" s="289"/>
      <c r="E348" s="289"/>
      <c r="F348" s="289"/>
      <c r="G348" s="289"/>
      <c r="H348" s="289"/>
      <c r="I348" s="289"/>
      <c r="J348" s="289"/>
    </row>
    <row r="349" spans="1:8" ht="18" customHeight="1">
      <c r="A349" s="139"/>
      <c r="G349" s="229"/>
      <c r="H349" s="229"/>
    </row>
    <row r="350" spans="1:8" ht="18" customHeight="1">
      <c r="A350" s="139"/>
      <c r="G350" s="229"/>
      <c r="H350" s="229"/>
    </row>
    <row r="351" spans="1:9" ht="18" customHeight="1">
      <c r="A351" s="132" t="s">
        <v>392</v>
      </c>
      <c r="B351" s="271" t="s">
        <v>359</v>
      </c>
      <c r="C351" s="130"/>
      <c r="D351" s="130"/>
      <c r="E351" s="130"/>
      <c r="F351" s="130"/>
      <c r="G351" s="130"/>
      <c r="H351" s="130"/>
      <c r="I351" s="130"/>
    </row>
    <row r="352" spans="1:9" ht="18" customHeight="1">
      <c r="A352" s="132"/>
      <c r="B352" s="271"/>
      <c r="C352" s="130"/>
      <c r="D352" s="130"/>
      <c r="E352" s="130"/>
      <c r="F352" s="130"/>
      <c r="G352" s="130"/>
      <c r="H352" s="130"/>
      <c r="I352" s="130"/>
    </row>
    <row r="353" spans="2:10" ht="18" customHeight="1">
      <c r="B353" s="289" t="s">
        <v>360</v>
      </c>
      <c r="C353" s="289"/>
      <c r="D353" s="289"/>
      <c r="E353" s="289"/>
      <c r="F353" s="289"/>
      <c r="G353" s="289"/>
      <c r="H353" s="289"/>
      <c r="I353" s="289"/>
      <c r="J353" s="289"/>
    </row>
    <row r="354" spans="2:10" ht="18" customHeight="1">
      <c r="B354" s="134"/>
      <c r="C354" s="134"/>
      <c r="D354" s="134"/>
      <c r="E354" s="134"/>
      <c r="F354" s="134"/>
      <c r="G354" s="134"/>
      <c r="H354" s="134"/>
      <c r="I354" s="134"/>
      <c r="J354" s="134"/>
    </row>
    <row r="355" spans="2:9" ht="15.75" customHeight="1">
      <c r="B355" s="134"/>
      <c r="C355" s="130"/>
      <c r="D355" s="130"/>
      <c r="E355" s="130"/>
      <c r="F355" s="130"/>
      <c r="G355" s="130"/>
      <c r="H355" s="130"/>
      <c r="I355" s="130"/>
    </row>
    <row r="356" spans="2:9" ht="15.75" customHeight="1">
      <c r="B356" s="134"/>
      <c r="C356" s="130"/>
      <c r="D356" s="130"/>
      <c r="E356" s="130"/>
      <c r="F356" s="130"/>
      <c r="G356" s="130"/>
      <c r="H356" s="130"/>
      <c r="I356" s="130"/>
    </row>
    <row r="357" spans="2:9" ht="15.75" customHeight="1">
      <c r="B357" s="134"/>
      <c r="C357" s="130"/>
      <c r="D357" s="130"/>
      <c r="E357" s="130"/>
      <c r="F357" s="130"/>
      <c r="G357" s="130"/>
      <c r="H357" s="130"/>
      <c r="I357" s="130"/>
    </row>
    <row r="358" spans="2:9" ht="15.75" customHeight="1">
      <c r="B358" s="134"/>
      <c r="C358" s="130"/>
      <c r="D358" s="130"/>
      <c r="E358" s="130"/>
      <c r="F358" s="130"/>
      <c r="G358" s="130"/>
      <c r="H358" s="130"/>
      <c r="I358" s="130"/>
    </row>
    <row r="359" spans="2:9" ht="15.75" customHeight="1">
      <c r="B359" s="134"/>
      <c r="C359" s="130"/>
      <c r="D359" s="130"/>
      <c r="E359" s="130"/>
      <c r="F359" s="130"/>
      <c r="G359" s="130"/>
      <c r="H359" s="130"/>
      <c r="I359" s="130"/>
    </row>
    <row r="360" spans="2:9" ht="15.75" customHeight="1">
      <c r="B360" s="134"/>
      <c r="C360" s="130"/>
      <c r="D360" s="130"/>
      <c r="E360" s="130"/>
      <c r="F360" s="130"/>
      <c r="G360" s="130"/>
      <c r="H360" s="130"/>
      <c r="I360" s="130"/>
    </row>
    <row r="361" spans="2:9" ht="15.75" customHeight="1">
      <c r="B361" s="134"/>
      <c r="C361" s="130"/>
      <c r="D361" s="130"/>
      <c r="E361" s="130"/>
      <c r="F361" s="130"/>
      <c r="G361" s="130"/>
      <c r="H361" s="130"/>
      <c r="I361" s="130"/>
    </row>
    <row r="362" spans="2:9" ht="15.75" customHeight="1">
      <c r="B362" s="134"/>
      <c r="C362" s="130"/>
      <c r="D362" s="130"/>
      <c r="E362" s="130"/>
      <c r="F362" s="130"/>
      <c r="G362" s="130"/>
      <c r="H362" s="130"/>
      <c r="I362" s="130"/>
    </row>
    <row r="363" spans="2:9" ht="15.75" customHeight="1">
      <c r="B363" s="134"/>
      <c r="C363" s="130"/>
      <c r="D363" s="130"/>
      <c r="E363" s="130"/>
      <c r="F363" s="130"/>
      <c r="G363" s="130"/>
      <c r="H363" s="130"/>
      <c r="I363" s="130"/>
    </row>
    <row r="364" spans="2:9" ht="15.75" customHeight="1">
      <c r="B364" s="134"/>
      <c r="C364" s="130"/>
      <c r="D364" s="130"/>
      <c r="E364" s="130"/>
      <c r="F364" s="130"/>
      <c r="G364" s="130"/>
      <c r="H364" s="130"/>
      <c r="I364" s="130"/>
    </row>
    <row r="365" spans="2:9" ht="15.75" customHeight="1">
      <c r="B365" s="134"/>
      <c r="C365" s="130"/>
      <c r="D365" s="130"/>
      <c r="E365" s="130"/>
      <c r="F365" s="130"/>
      <c r="G365" s="130"/>
      <c r="H365" s="130"/>
      <c r="I365" s="130"/>
    </row>
    <row r="366" spans="2:9" ht="15.75" customHeight="1">
      <c r="B366" s="134"/>
      <c r="C366" s="130"/>
      <c r="D366" s="130"/>
      <c r="E366" s="130"/>
      <c r="F366" s="130"/>
      <c r="G366" s="130"/>
      <c r="H366" s="130"/>
      <c r="I366" s="130"/>
    </row>
    <row r="367" spans="2:9" ht="15.75" customHeight="1">
      <c r="B367" s="134"/>
      <c r="C367" s="130"/>
      <c r="D367" s="130"/>
      <c r="E367" s="130"/>
      <c r="F367" s="130"/>
      <c r="G367" s="130"/>
      <c r="H367" s="130"/>
      <c r="I367" s="130"/>
    </row>
    <row r="368" spans="2:9" ht="15.75" customHeight="1">
      <c r="B368" s="134"/>
      <c r="C368" s="130"/>
      <c r="D368" s="130"/>
      <c r="E368" s="130"/>
      <c r="F368" s="130"/>
      <c r="G368" s="130"/>
      <c r="H368" s="130"/>
      <c r="I368" s="130"/>
    </row>
    <row r="369" spans="2:9" ht="15.75" customHeight="1">
      <c r="B369" s="134"/>
      <c r="C369" s="130"/>
      <c r="D369" s="130"/>
      <c r="E369" s="130"/>
      <c r="F369" s="130"/>
      <c r="G369" s="130"/>
      <c r="H369" s="130"/>
      <c r="I369" s="130"/>
    </row>
    <row r="370" spans="2:9" ht="15.75" customHeight="1">
      <c r="B370" s="134"/>
      <c r="C370" s="130"/>
      <c r="D370" s="130"/>
      <c r="E370" s="130"/>
      <c r="F370" s="130"/>
      <c r="G370" s="130"/>
      <c r="H370" s="130"/>
      <c r="I370" s="130"/>
    </row>
    <row r="371" spans="2:9" ht="15.75" customHeight="1">
      <c r="B371" s="134"/>
      <c r="C371" s="130"/>
      <c r="D371" s="130"/>
      <c r="E371" s="130"/>
      <c r="F371" s="130"/>
      <c r="G371" s="130"/>
      <c r="H371" s="130"/>
      <c r="I371" s="130"/>
    </row>
    <row r="372" spans="2:9" ht="15.75" customHeight="1">
      <c r="B372" s="134"/>
      <c r="C372" s="130"/>
      <c r="D372" s="130"/>
      <c r="E372" s="130"/>
      <c r="F372" s="130"/>
      <c r="G372" s="130"/>
      <c r="H372" s="130"/>
      <c r="I372" s="130"/>
    </row>
    <row r="373" spans="2:9" ht="15.75" customHeight="1">
      <c r="B373" s="134"/>
      <c r="C373" s="130"/>
      <c r="D373" s="130"/>
      <c r="E373" s="130"/>
      <c r="F373" s="130"/>
      <c r="G373" s="130"/>
      <c r="H373" s="130"/>
      <c r="I373" s="130"/>
    </row>
    <row r="374" spans="2:9" ht="15.75" customHeight="1">
      <c r="B374" s="134"/>
      <c r="C374" s="130"/>
      <c r="D374" s="130"/>
      <c r="E374" s="130"/>
      <c r="F374" s="130"/>
      <c r="G374" s="130"/>
      <c r="H374" s="130"/>
      <c r="I374" s="130"/>
    </row>
    <row r="375" spans="2:9" ht="15.75" customHeight="1">
      <c r="B375" s="134"/>
      <c r="C375" s="130"/>
      <c r="D375" s="130"/>
      <c r="E375" s="130"/>
      <c r="F375" s="130"/>
      <c r="G375" s="130"/>
      <c r="H375" s="130"/>
      <c r="I375" s="130"/>
    </row>
    <row r="376" spans="2:9" ht="15.75" customHeight="1">
      <c r="B376" s="134"/>
      <c r="C376" s="130"/>
      <c r="D376" s="130"/>
      <c r="E376" s="130"/>
      <c r="F376" s="130"/>
      <c r="G376" s="130"/>
      <c r="H376" s="130"/>
      <c r="I376" s="130"/>
    </row>
    <row r="377" spans="2:9" ht="15.75" customHeight="1">
      <c r="B377" s="134"/>
      <c r="C377" s="130"/>
      <c r="D377" s="130"/>
      <c r="E377" s="130"/>
      <c r="F377" s="130"/>
      <c r="G377" s="130"/>
      <c r="H377" s="130"/>
      <c r="I377" s="130"/>
    </row>
    <row r="378" spans="2:9" ht="15.75" customHeight="1">
      <c r="B378" s="134"/>
      <c r="C378" s="130"/>
      <c r="D378" s="130"/>
      <c r="E378" s="130"/>
      <c r="F378" s="130"/>
      <c r="G378" s="130"/>
      <c r="H378" s="130"/>
      <c r="I378" s="130"/>
    </row>
    <row r="379" spans="2:9" ht="15.75" customHeight="1">
      <c r="B379" s="134"/>
      <c r="C379" s="130"/>
      <c r="D379" s="130"/>
      <c r="E379" s="130"/>
      <c r="F379" s="130"/>
      <c r="G379" s="130"/>
      <c r="H379" s="130"/>
      <c r="I379" s="130"/>
    </row>
    <row r="380" spans="2:9" ht="15.75" customHeight="1">
      <c r="B380" s="134"/>
      <c r="C380" s="130"/>
      <c r="D380" s="130"/>
      <c r="E380" s="130"/>
      <c r="F380" s="130"/>
      <c r="G380" s="130"/>
      <c r="H380" s="130"/>
      <c r="I380" s="130"/>
    </row>
    <row r="381" spans="2:9" ht="15.75" customHeight="1">
      <c r="B381" s="134"/>
      <c r="C381" s="130"/>
      <c r="D381" s="130"/>
      <c r="E381" s="130"/>
      <c r="F381" s="130"/>
      <c r="G381" s="130"/>
      <c r="H381" s="130"/>
      <c r="I381" s="130"/>
    </row>
    <row r="382" spans="2:9" ht="15.75" customHeight="1">
      <c r="B382" s="134"/>
      <c r="C382" s="130"/>
      <c r="D382" s="130"/>
      <c r="E382" s="130"/>
      <c r="F382" s="130"/>
      <c r="G382" s="130"/>
      <c r="H382" s="130"/>
      <c r="I382" s="130"/>
    </row>
    <row r="383" spans="2:9" ht="15.75" customHeight="1">
      <c r="B383" s="134"/>
      <c r="C383" s="130"/>
      <c r="D383" s="130"/>
      <c r="E383" s="130"/>
      <c r="F383" s="130"/>
      <c r="G383" s="130"/>
      <c r="H383" s="130"/>
      <c r="I383" s="130"/>
    </row>
    <row r="384" spans="2:9" ht="15.75" customHeight="1">
      <c r="B384" s="134"/>
      <c r="C384" s="130"/>
      <c r="D384" s="130"/>
      <c r="E384" s="130"/>
      <c r="F384" s="130"/>
      <c r="G384" s="130"/>
      <c r="H384" s="130"/>
      <c r="I384" s="130"/>
    </row>
    <row r="385" spans="2:9" ht="15.75" customHeight="1">
      <c r="B385" s="134"/>
      <c r="C385" s="130"/>
      <c r="D385" s="130"/>
      <c r="E385" s="130"/>
      <c r="F385" s="130"/>
      <c r="G385" s="130"/>
      <c r="H385" s="130"/>
      <c r="I385" s="130"/>
    </row>
    <row r="386" spans="2:9" ht="15.75" customHeight="1">
      <c r="B386" s="134"/>
      <c r="C386" s="130"/>
      <c r="D386" s="130"/>
      <c r="E386" s="130"/>
      <c r="F386" s="130"/>
      <c r="G386" s="130"/>
      <c r="H386" s="130"/>
      <c r="I386" s="130"/>
    </row>
    <row r="387" spans="2:9" ht="15.75" customHeight="1">
      <c r="B387" s="134"/>
      <c r="C387" s="130"/>
      <c r="D387" s="130"/>
      <c r="E387" s="130"/>
      <c r="F387" s="130"/>
      <c r="G387" s="130"/>
      <c r="H387" s="130"/>
      <c r="I387" s="130"/>
    </row>
    <row r="388" spans="2:9" ht="15.75" customHeight="1">
      <c r="B388" s="134"/>
      <c r="C388" s="130"/>
      <c r="D388" s="130"/>
      <c r="E388" s="130"/>
      <c r="F388" s="130"/>
      <c r="G388" s="130"/>
      <c r="H388" s="130"/>
      <c r="I388" s="130"/>
    </row>
    <row r="389" spans="2:9" ht="15.75" customHeight="1">
      <c r="B389" s="134"/>
      <c r="C389" s="130"/>
      <c r="D389" s="130"/>
      <c r="E389" s="130"/>
      <c r="F389" s="130"/>
      <c r="G389" s="130"/>
      <c r="H389" s="130"/>
      <c r="I389" s="130"/>
    </row>
    <row r="390" spans="2:9" ht="15.75" customHeight="1">
      <c r="B390" s="134"/>
      <c r="C390" s="130"/>
      <c r="D390" s="130"/>
      <c r="E390" s="130"/>
      <c r="F390" s="130"/>
      <c r="G390" s="130"/>
      <c r="H390" s="130"/>
      <c r="I390" s="130"/>
    </row>
    <row r="391" spans="2:9" ht="15.75" customHeight="1">
      <c r="B391" s="134"/>
      <c r="C391" s="130"/>
      <c r="D391" s="130"/>
      <c r="E391" s="130"/>
      <c r="F391" s="130"/>
      <c r="G391" s="130"/>
      <c r="H391" s="130"/>
      <c r="I391" s="130"/>
    </row>
    <row r="392" spans="2:9" ht="15.75" customHeight="1">
      <c r="B392" s="134"/>
      <c r="C392" s="130"/>
      <c r="D392" s="130"/>
      <c r="E392" s="130"/>
      <c r="F392" s="130"/>
      <c r="G392" s="130"/>
      <c r="H392" s="130"/>
      <c r="I392" s="130"/>
    </row>
    <row r="393" spans="2:9" ht="15.75" customHeight="1">
      <c r="B393" s="134"/>
      <c r="C393" s="130"/>
      <c r="D393" s="130"/>
      <c r="E393" s="130"/>
      <c r="F393" s="130"/>
      <c r="G393" s="130"/>
      <c r="H393" s="130"/>
      <c r="I393" s="130"/>
    </row>
    <row r="394" spans="2:9" ht="15.75" customHeight="1">
      <c r="B394" s="134"/>
      <c r="C394" s="130"/>
      <c r="D394" s="130"/>
      <c r="E394" s="130"/>
      <c r="F394" s="130"/>
      <c r="G394" s="130"/>
      <c r="H394" s="130"/>
      <c r="I394" s="130"/>
    </row>
    <row r="395" spans="2:9" ht="15.75" customHeight="1">
      <c r="B395" s="134"/>
      <c r="C395" s="130"/>
      <c r="D395" s="130"/>
      <c r="E395" s="130"/>
      <c r="F395" s="130"/>
      <c r="G395" s="130"/>
      <c r="H395" s="130"/>
      <c r="I395" s="130"/>
    </row>
    <row r="396" spans="2:9" ht="15.75" customHeight="1">
      <c r="B396" s="134"/>
      <c r="C396" s="130"/>
      <c r="D396" s="130"/>
      <c r="E396" s="130"/>
      <c r="F396" s="130"/>
      <c r="G396" s="130"/>
      <c r="H396" s="130"/>
      <c r="I396" s="130"/>
    </row>
    <row r="397" spans="2:9" ht="15.75" customHeight="1">
      <c r="B397" s="134"/>
      <c r="C397" s="130"/>
      <c r="D397" s="130"/>
      <c r="E397" s="130"/>
      <c r="F397" s="130"/>
      <c r="G397" s="130"/>
      <c r="H397" s="130"/>
      <c r="I397" s="130"/>
    </row>
    <row r="398" spans="2:9" ht="15.75" customHeight="1">
      <c r="B398" s="134"/>
      <c r="C398" s="130"/>
      <c r="D398" s="130"/>
      <c r="E398" s="130"/>
      <c r="F398" s="130"/>
      <c r="G398" s="130"/>
      <c r="H398" s="130"/>
      <c r="I398" s="130"/>
    </row>
    <row r="399" spans="2:9" ht="15.75" customHeight="1">
      <c r="B399" s="134"/>
      <c r="C399" s="130"/>
      <c r="D399" s="130"/>
      <c r="E399" s="130"/>
      <c r="F399" s="130"/>
      <c r="G399" s="130"/>
      <c r="H399" s="130"/>
      <c r="I399" s="130"/>
    </row>
    <row r="400" spans="2:9" ht="15.75" customHeight="1">
      <c r="B400" s="134"/>
      <c r="C400" s="130"/>
      <c r="D400" s="130"/>
      <c r="E400" s="130"/>
      <c r="F400" s="130"/>
      <c r="G400" s="130"/>
      <c r="H400" s="130"/>
      <c r="I400" s="130"/>
    </row>
    <row r="401" spans="2:9" ht="15.75" customHeight="1">
      <c r="B401" s="134"/>
      <c r="C401" s="130"/>
      <c r="D401" s="130"/>
      <c r="E401" s="130"/>
      <c r="F401" s="130"/>
      <c r="G401" s="130"/>
      <c r="H401" s="130"/>
      <c r="I401" s="130"/>
    </row>
    <row r="402" spans="2:9" ht="15.75" customHeight="1">
      <c r="B402" s="134"/>
      <c r="C402" s="130"/>
      <c r="D402" s="130"/>
      <c r="E402" s="130"/>
      <c r="F402" s="130"/>
      <c r="G402" s="130"/>
      <c r="H402" s="130"/>
      <c r="I402" s="130"/>
    </row>
    <row r="403" spans="2:9" ht="15.75" customHeight="1">
      <c r="B403" s="134"/>
      <c r="C403" s="130"/>
      <c r="D403" s="130"/>
      <c r="E403" s="130"/>
      <c r="F403" s="130"/>
      <c r="G403" s="130"/>
      <c r="H403" s="130"/>
      <c r="I403" s="130"/>
    </row>
    <row r="404" spans="2:9" ht="15.75" customHeight="1">
      <c r="B404" s="134"/>
      <c r="C404" s="130"/>
      <c r="D404" s="130"/>
      <c r="E404" s="130"/>
      <c r="F404" s="130"/>
      <c r="G404" s="130"/>
      <c r="H404" s="130"/>
      <c r="I404" s="130"/>
    </row>
    <row r="405" spans="2:9" ht="15.75" customHeight="1">
      <c r="B405" s="134"/>
      <c r="C405" s="130"/>
      <c r="D405" s="130"/>
      <c r="E405" s="130"/>
      <c r="F405" s="130"/>
      <c r="G405" s="130"/>
      <c r="H405" s="130"/>
      <c r="I405" s="130"/>
    </row>
    <row r="406" spans="2:9" ht="15.75" customHeight="1">
      <c r="B406" s="134"/>
      <c r="C406" s="130"/>
      <c r="D406" s="130"/>
      <c r="E406" s="130"/>
      <c r="F406" s="130"/>
      <c r="G406" s="130"/>
      <c r="H406" s="130"/>
      <c r="I406" s="130"/>
    </row>
    <row r="407" spans="2:9" ht="15.75" customHeight="1">
      <c r="B407" s="134"/>
      <c r="C407" s="130"/>
      <c r="D407" s="130"/>
      <c r="E407" s="130"/>
      <c r="F407" s="130"/>
      <c r="G407" s="130"/>
      <c r="H407" s="130"/>
      <c r="I407" s="130"/>
    </row>
    <row r="408" spans="2:9" ht="15.75" customHeight="1">
      <c r="B408" s="134"/>
      <c r="C408" s="130"/>
      <c r="D408" s="130"/>
      <c r="E408" s="130"/>
      <c r="F408" s="130"/>
      <c r="G408" s="130"/>
      <c r="H408" s="130"/>
      <c r="I408" s="130"/>
    </row>
    <row r="409" spans="2:9" ht="15.75" customHeight="1">
      <c r="B409" s="134"/>
      <c r="C409" s="130"/>
      <c r="D409" s="130"/>
      <c r="E409" s="130"/>
      <c r="F409" s="130"/>
      <c r="G409" s="130"/>
      <c r="H409" s="130"/>
      <c r="I409" s="130"/>
    </row>
    <row r="410" spans="2:9" ht="15.75" customHeight="1">
      <c r="B410" s="134"/>
      <c r="C410" s="130"/>
      <c r="D410" s="130"/>
      <c r="E410" s="130"/>
      <c r="F410" s="130"/>
      <c r="G410" s="130"/>
      <c r="H410" s="130"/>
      <c r="I410" s="130"/>
    </row>
    <row r="411" spans="2:9" ht="15.75" customHeight="1">
      <c r="B411" s="134"/>
      <c r="C411" s="130"/>
      <c r="D411" s="130"/>
      <c r="E411" s="130"/>
      <c r="F411" s="130"/>
      <c r="G411" s="130"/>
      <c r="H411" s="130"/>
      <c r="I411" s="130"/>
    </row>
    <row r="412" spans="2:9" ht="15.75" customHeight="1">
      <c r="B412" s="134"/>
      <c r="C412" s="130"/>
      <c r="D412" s="130"/>
      <c r="E412" s="130"/>
      <c r="F412" s="130"/>
      <c r="G412" s="130"/>
      <c r="H412" s="130"/>
      <c r="I412" s="130"/>
    </row>
    <row r="413" spans="2:9" ht="15.75" customHeight="1">
      <c r="B413" s="134"/>
      <c r="C413" s="130"/>
      <c r="D413" s="130"/>
      <c r="E413" s="130"/>
      <c r="F413" s="130"/>
      <c r="G413" s="130"/>
      <c r="H413" s="130"/>
      <c r="I413" s="130"/>
    </row>
    <row r="414" spans="2:9" ht="15.75" customHeight="1">
      <c r="B414" s="134"/>
      <c r="C414" s="130"/>
      <c r="D414" s="130"/>
      <c r="E414" s="130"/>
      <c r="F414" s="130"/>
      <c r="G414" s="130"/>
      <c r="H414" s="130"/>
      <c r="I414" s="130"/>
    </row>
    <row r="415" spans="2:9" ht="15.75" customHeight="1">
      <c r="B415" s="134"/>
      <c r="C415" s="130"/>
      <c r="D415" s="130"/>
      <c r="E415" s="130"/>
      <c r="F415" s="130"/>
      <c r="G415" s="130"/>
      <c r="H415" s="130"/>
      <c r="I415" s="130"/>
    </row>
    <row r="416" spans="2:9" ht="15.75" customHeight="1">
      <c r="B416" s="134"/>
      <c r="C416" s="130"/>
      <c r="D416" s="130"/>
      <c r="E416" s="130"/>
      <c r="F416" s="130"/>
      <c r="G416" s="130"/>
      <c r="H416" s="130"/>
      <c r="I416" s="130"/>
    </row>
    <row r="417" spans="2:9" ht="15.75" customHeight="1">
      <c r="B417" s="134"/>
      <c r="C417" s="130"/>
      <c r="D417" s="130"/>
      <c r="E417" s="130"/>
      <c r="F417" s="130"/>
      <c r="G417" s="130"/>
      <c r="H417" s="130"/>
      <c r="I417" s="130"/>
    </row>
    <row r="418" spans="2:9" ht="15.75" customHeight="1">
      <c r="B418" s="134"/>
      <c r="C418" s="130"/>
      <c r="D418" s="130"/>
      <c r="E418" s="130"/>
      <c r="F418" s="130"/>
      <c r="G418" s="130"/>
      <c r="H418" s="130"/>
      <c r="I418" s="130"/>
    </row>
    <row r="419" spans="2:9" ht="15.75" customHeight="1">
      <c r="B419" s="134"/>
      <c r="C419" s="130"/>
      <c r="D419" s="130"/>
      <c r="E419" s="130"/>
      <c r="F419" s="130"/>
      <c r="G419" s="130"/>
      <c r="H419" s="130"/>
      <c r="I419" s="130"/>
    </row>
    <row r="420" spans="2:9" ht="15.75" customHeight="1">
      <c r="B420" s="134"/>
      <c r="C420" s="130"/>
      <c r="D420" s="130"/>
      <c r="E420" s="130"/>
      <c r="F420" s="130"/>
      <c r="G420" s="130"/>
      <c r="H420" s="130"/>
      <c r="I420" s="130"/>
    </row>
    <row r="421" spans="2:9" ht="15.75" customHeight="1">
      <c r="B421" s="134"/>
      <c r="C421" s="130"/>
      <c r="D421" s="130"/>
      <c r="E421" s="130"/>
      <c r="F421" s="130"/>
      <c r="G421" s="130"/>
      <c r="H421" s="130"/>
      <c r="I421" s="130"/>
    </row>
    <row r="422" spans="1:10" ht="18" customHeight="1">
      <c r="A422" s="272"/>
      <c r="B422" s="272"/>
      <c r="C422" s="272"/>
      <c r="D422" s="272"/>
      <c r="E422" s="272"/>
      <c r="F422" s="272"/>
      <c r="G422" s="272"/>
      <c r="H422" s="272"/>
      <c r="I422" s="272"/>
      <c r="J422" s="272"/>
    </row>
    <row r="423" spans="1:10" s="176" customFormat="1" ht="18">
      <c r="A423" s="273"/>
      <c r="B423" s="272"/>
      <c r="C423" s="272"/>
      <c r="D423" s="272"/>
      <c r="E423" s="272"/>
      <c r="F423" s="272"/>
      <c r="G423" s="272"/>
      <c r="H423" s="272"/>
      <c r="I423" s="272"/>
      <c r="J423" s="33"/>
    </row>
    <row r="424" spans="1:10" s="176" customFormat="1" ht="18">
      <c r="A424" s="273"/>
      <c r="B424" s="254"/>
      <c r="C424" s="150"/>
      <c r="D424" s="150"/>
      <c r="E424" s="150"/>
      <c r="F424" s="150"/>
      <c r="G424" s="150"/>
      <c r="H424" s="150"/>
      <c r="I424" s="150"/>
      <c r="J424" s="150"/>
    </row>
    <row r="425" spans="1:10" s="176" customFormat="1" ht="18">
      <c r="A425" s="273"/>
      <c r="B425" s="254"/>
      <c r="C425" s="150"/>
      <c r="D425" s="150"/>
      <c r="E425" s="150"/>
      <c r="F425" s="150"/>
      <c r="G425" s="150"/>
      <c r="H425" s="150"/>
      <c r="I425" s="150"/>
      <c r="J425" s="150"/>
    </row>
    <row r="426" spans="1:10" s="176" customFormat="1" ht="18">
      <c r="A426" s="273"/>
      <c r="B426" s="254"/>
      <c r="C426" s="150"/>
      <c r="D426" s="150"/>
      <c r="E426" s="150"/>
      <c r="F426" s="150"/>
      <c r="G426" s="150"/>
      <c r="H426" s="150"/>
      <c r="I426" s="150"/>
      <c r="J426" s="150"/>
    </row>
    <row r="427" spans="1:10" s="176" customFormat="1" ht="18">
      <c r="A427" s="273"/>
      <c r="B427" s="254"/>
      <c r="C427" s="150"/>
      <c r="D427" s="150"/>
      <c r="E427" s="150"/>
      <c r="F427" s="150"/>
      <c r="G427" s="150"/>
      <c r="H427" s="150"/>
      <c r="I427" s="150"/>
      <c r="J427" s="150"/>
    </row>
    <row r="428" spans="1:10" s="176" customFormat="1" ht="18">
      <c r="A428" s="273"/>
      <c r="B428" s="254"/>
      <c r="C428" s="150"/>
      <c r="D428" s="150"/>
      <c r="E428" s="150"/>
      <c r="F428" s="150"/>
      <c r="G428" s="150"/>
      <c r="H428" s="150"/>
      <c r="I428" s="150"/>
      <c r="J428" s="150"/>
    </row>
    <row r="429" spans="1:10" s="176" customFormat="1" ht="18">
      <c r="A429" s="273"/>
      <c r="B429" s="254"/>
      <c r="C429" s="150"/>
      <c r="D429" s="150"/>
      <c r="E429" s="150"/>
      <c r="F429" s="150"/>
      <c r="G429" s="150"/>
      <c r="H429" s="150"/>
      <c r="I429" s="150"/>
      <c r="J429" s="150"/>
    </row>
    <row r="430" spans="1:10" s="176" customFormat="1" ht="18">
      <c r="A430" s="273"/>
      <c r="B430" s="254"/>
      <c r="C430" s="150"/>
      <c r="D430" s="150"/>
      <c r="E430" s="150"/>
      <c r="F430" s="150"/>
      <c r="G430" s="150"/>
      <c r="H430" s="150"/>
      <c r="I430" s="150"/>
      <c r="J430" s="150"/>
    </row>
    <row r="431" spans="1:10" s="176" customFormat="1" ht="18">
      <c r="A431" s="273"/>
      <c r="B431" s="254"/>
      <c r="C431" s="150"/>
      <c r="D431" s="150"/>
      <c r="E431" s="150"/>
      <c r="F431" s="150"/>
      <c r="G431" s="150"/>
      <c r="H431" s="150"/>
      <c r="I431" s="150"/>
      <c r="J431" s="150"/>
    </row>
    <row r="432" spans="1:10" s="176" customFormat="1" ht="18">
      <c r="A432" s="273"/>
      <c r="B432" s="254"/>
      <c r="C432" s="150"/>
      <c r="D432" s="150"/>
      <c r="E432" s="150"/>
      <c r="F432" s="150"/>
      <c r="G432" s="150"/>
      <c r="H432" s="150"/>
      <c r="I432" s="150"/>
      <c r="J432" s="150"/>
    </row>
    <row r="433" spans="1:10" s="176" customFormat="1" ht="18">
      <c r="A433" s="273"/>
      <c r="B433" s="254"/>
      <c r="C433" s="150"/>
      <c r="D433" s="150"/>
      <c r="E433" s="150"/>
      <c r="F433" s="150"/>
      <c r="G433" s="150"/>
      <c r="H433" s="150"/>
      <c r="I433" s="150"/>
      <c r="J433" s="150"/>
    </row>
    <row r="434" spans="1:10" s="176" customFormat="1" ht="18">
      <c r="A434" s="273"/>
      <c r="B434" s="254"/>
      <c r="C434" s="150"/>
      <c r="D434" s="150"/>
      <c r="E434" s="150"/>
      <c r="F434" s="150"/>
      <c r="G434" s="150"/>
      <c r="H434" s="150"/>
      <c r="I434" s="150"/>
      <c r="J434" s="150"/>
    </row>
    <row r="435" spans="1:10" s="176" customFormat="1" ht="18">
      <c r="A435" s="273"/>
      <c r="B435" s="254"/>
      <c r="C435" s="150"/>
      <c r="D435" s="150"/>
      <c r="E435" s="150"/>
      <c r="F435" s="150"/>
      <c r="G435" s="150"/>
      <c r="H435" s="150"/>
      <c r="I435" s="150"/>
      <c r="J435" s="150"/>
    </row>
    <row r="436" spans="1:10" s="176" customFormat="1" ht="18">
      <c r="A436" s="273"/>
      <c r="B436" s="254"/>
      <c r="C436" s="150"/>
      <c r="D436" s="150"/>
      <c r="E436" s="150"/>
      <c r="F436" s="150"/>
      <c r="G436" s="150"/>
      <c r="H436" s="150"/>
      <c r="I436" s="150"/>
      <c r="J436" s="150"/>
    </row>
    <row r="437" spans="1:10" s="176" customFormat="1" ht="18">
      <c r="A437" s="273"/>
      <c r="B437" s="254"/>
      <c r="C437" s="150"/>
      <c r="D437" s="150"/>
      <c r="E437" s="150"/>
      <c r="F437" s="150"/>
      <c r="G437" s="150"/>
      <c r="H437" s="150"/>
      <c r="I437" s="150"/>
      <c r="J437" s="150"/>
    </row>
    <row r="438" spans="1:10" s="176" customFormat="1" ht="18">
      <c r="A438" s="273"/>
      <c r="B438" s="254"/>
      <c r="C438" s="150"/>
      <c r="D438" s="150"/>
      <c r="E438" s="150"/>
      <c r="F438" s="150"/>
      <c r="G438" s="150"/>
      <c r="H438" s="150"/>
      <c r="I438" s="150"/>
      <c r="J438" s="150"/>
    </row>
    <row r="439" spans="1:10" s="176" customFormat="1" ht="18">
      <c r="A439" s="273"/>
      <c r="B439" s="254"/>
      <c r="C439" s="150"/>
      <c r="D439" s="150"/>
      <c r="E439" s="150"/>
      <c r="F439" s="150"/>
      <c r="G439" s="150"/>
      <c r="H439" s="150"/>
      <c r="I439" s="150"/>
      <c r="J439" s="150"/>
    </row>
    <row r="440" spans="1:10" s="176" customFormat="1" ht="18">
      <c r="A440" s="273"/>
      <c r="B440" s="254"/>
      <c r="C440" s="150"/>
      <c r="D440" s="150"/>
      <c r="E440" s="150"/>
      <c r="F440" s="150"/>
      <c r="G440" s="150"/>
      <c r="H440" s="150"/>
      <c r="I440" s="150"/>
      <c r="J440" s="150"/>
    </row>
    <row r="441" spans="1:10" s="176" customFormat="1" ht="18">
      <c r="A441" s="273"/>
      <c r="B441" s="254"/>
      <c r="C441" s="150"/>
      <c r="D441" s="150"/>
      <c r="E441" s="150"/>
      <c r="F441" s="150"/>
      <c r="G441" s="150"/>
      <c r="H441" s="150"/>
      <c r="I441" s="150"/>
      <c r="J441" s="150"/>
    </row>
    <row r="442" spans="1:10" s="176" customFormat="1" ht="18">
      <c r="A442" s="273"/>
      <c r="B442" s="254"/>
      <c r="C442" s="150"/>
      <c r="D442" s="150"/>
      <c r="E442" s="150"/>
      <c r="F442" s="150"/>
      <c r="G442" s="150"/>
      <c r="H442" s="150"/>
      <c r="I442" s="150"/>
      <c r="J442" s="150"/>
    </row>
    <row r="443" spans="1:10" s="176" customFormat="1" ht="18">
      <c r="A443" s="273"/>
      <c r="B443" s="254"/>
      <c r="C443" s="150"/>
      <c r="D443" s="150"/>
      <c r="E443" s="150"/>
      <c r="F443" s="150"/>
      <c r="G443" s="150"/>
      <c r="H443" s="150"/>
      <c r="I443" s="150"/>
      <c r="J443" s="150"/>
    </row>
    <row r="444" spans="1:10" s="176" customFormat="1" ht="18">
      <c r="A444" s="273"/>
      <c r="B444" s="254"/>
      <c r="C444" s="150"/>
      <c r="D444" s="150"/>
      <c r="E444" s="150"/>
      <c r="F444" s="150"/>
      <c r="G444" s="150"/>
      <c r="H444" s="150"/>
      <c r="I444" s="150"/>
      <c r="J444" s="150"/>
    </row>
    <row r="445" spans="1:10" s="176" customFormat="1" ht="18">
      <c r="A445" s="273"/>
      <c r="B445" s="254"/>
      <c r="C445" s="150"/>
      <c r="D445" s="150"/>
      <c r="E445" s="150"/>
      <c r="F445" s="150"/>
      <c r="G445" s="150"/>
      <c r="H445" s="150"/>
      <c r="I445" s="150"/>
      <c r="J445" s="150"/>
    </row>
    <row r="446" spans="1:10" s="176" customFormat="1" ht="18">
      <c r="A446" s="273"/>
      <c r="B446" s="254"/>
      <c r="C446" s="150"/>
      <c r="D446" s="150"/>
      <c r="E446" s="150"/>
      <c r="F446" s="150"/>
      <c r="G446" s="150"/>
      <c r="H446" s="150"/>
      <c r="I446" s="150"/>
      <c r="J446" s="150"/>
    </row>
    <row r="447" spans="1:10" s="176" customFormat="1" ht="18">
      <c r="A447" s="273"/>
      <c r="B447" s="254"/>
      <c r="C447" s="150"/>
      <c r="D447" s="150"/>
      <c r="E447" s="150"/>
      <c r="F447" s="150"/>
      <c r="G447" s="150"/>
      <c r="H447" s="150"/>
      <c r="I447" s="150"/>
      <c r="J447" s="150"/>
    </row>
    <row r="448" spans="1:10" s="176" customFormat="1" ht="18">
      <c r="A448" s="273"/>
      <c r="B448" s="254"/>
      <c r="C448" s="150"/>
      <c r="D448" s="150"/>
      <c r="E448" s="150"/>
      <c r="F448" s="150"/>
      <c r="G448" s="150"/>
      <c r="H448" s="150"/>
      <c r="I448" s="150"/>
      <c r="J448" s="150"/>
    </row>
    <row r="449" spans="1:10" s="176" customFormat="1" ht="18">
      <c r="A449" s="273"/>
      <c r="B449" s="254"/>
      <c r="C449" s="150"/>
      <c r="D449" s="150"/>
      <c r="E449" s="150"/>
      <c r="F449" s="150"/>
      <c r="G449" s="150"/>
      <c r="H449" s="150"/>
      <c r="I449" s="150"/>
      <c r="J449" s="150"/>
    </row>
    <row r="450" spans="1:10" s="176" customFormat="1" ht="18">
      <c r="A450" s="273"/>
      <c r="B450" s="254"/>
      <c r="C450" s="150"/>
      <c r="D450" s="150"/>
      <c r="E450" s="150"/>
      <c r="F450" s="150"/>
      <c r="G450" s="150"/>
      <c r="H450" s="150"/>
      <c r="I450" s="150"/>
      <c r="J450" s="150"/>
    </row>
    <row r="451" spans="1:10" s="176" customFormat="1" ht="18">
      <c r="A451" s="273"/>
      <c r="B451" s="254"/>
      <c r="C451" s="150"/>
      <c r="D451" s="150"/>
      <c r="E451" s="150"/>
      <c r="F451" s="150"/>
      <c r="G451" s="150"/>
      <c r="H451" s="150"/>
      <c r="I451" s="150"/>
      <c r="J451" s="150"/>
    </row>
    <row r="452" spans="1:10" s="176" customFormat="1" ht="18">
      <c r="A452" s="273"/>
      <c r="B452" s="254"/>
      <c r="C452" s="150"/>
      <c r="D452" s="150"/>
      <c r="E452" s="150"/>
      <c r="F452" s="150"/>
      <c r="G452" s="150"/>
      <c r="H452" s="150"/>
      <c r="I452" s="150"/>
      <c r="J452" s="150"/>
    </row>
    <row r="453" spans="1:10" s="176" customFormat="1" ht="18">
      <c r="A453" s="273"/>
      <c r="B453" s="254"/>
      <c r="C453" s="150"/>
      <c r="D453" s="150"/>
      <c r="E453" s="150"/>
      <c r="F453" s="150"/>
      <c r="G453" s="150"/>
      <c r="H453" s="150"/>
      <c r="I453" s="150"/>
      <c r="J453" s="150"/>
    </row>
    <row r="454" spans="1:10" s="176" customFormat="1" ht="18">
      <c r="A454" s="273"/>
      <c r="B454" s="254"/>
      <c r="C454" s="150"/>
      <c r="D454" s="150"/>
      <c r="E454" s="150"/>
      <c r="F454" s="150"/>
      <c r="G454" s="150"/>
      <c r="H454" s="150"/>
      <c r="I454" s="150"/>
      <c r="J454" s="150"/>
    </row>
    <row r="455" spans="1:10" s="176" customFormat="1" ht="18">
      <c r="A455" s="273"/>
      <c r="B455" s="254"/>
      <c r="C455" s="150"/>
      <c r="D455" s="150"/>
      <c r="E455" s="150"/>
      <c r="F455" s="150"/>
      <c r="G455" s="150"/>
      <c r="H455" s="150"/>
      <c r="I455" s="150"/>
      <c r="J455" s="150"/>
    </row>
    <row r="456" spans="1:10" s="176" customFormat="1" ht="18">
      <c r="A456" s="273"/>
      <c r="B456" s="254"/>
      <c r="C456" s="150"/>
      <c r="D456" s="150"/>
      <c r="E456" s="150"/>
      <c r="F456" s="150"/>
      <c r="G456" s="150"/>
      <c r="H456" s="150"/>
      <c r="I456" s="150"/>
      <c r="J456" s="150"/>
    </row>
    <row r="457" spans="1:10" s="176" customFormat="1" ht="18">
      <c r="A457" s="273"/>
      <c r="B457" s="254"/>
      <c r="C457" s="150"/>
      <c r="D457" s="150"/>
      <c r="E457" s="150"/>
      <c r="F457" s="150"/>
      <c r="G457" s="150"/>
      <c r="H457" s="150"/>
      <c r="I457" s="150"/>
      <c r="J457" s="150"/>
    </row>
    <row r="458" spans="1:10" s="176" customFormat="1" ht="18">
      <c r="A458" s="273"/>
      <c r="B458" s="254"/>
      <c r="C458" s="150"/>
      <c r="D458" s="150"/>
      <c r="E458" s="150"/>
      <c r="F458" s="150"/>
      <c r="G458" s="150"/>
      <c r="H458" s="150"/>
      <c r="I458" s="150"/>
      <c r="J458" s="150"/>
    </row>
    <row r="459" spans="1:10" s="176" customFormat="1" ht="18">
      <c r="A459" s="273"/>
      <c r="B459" s="254"/>
      <c r="C459" s="150"/>
      <c r="D459" s="150"/>
      <c r="E459" s="150"/>
      <c r="F459" s="150"/>
      <c r="G459" s="150"/>
      <c r="H459" s="150"/>
      <c r="I459" s="150"/>
      <c r="J459" s="150"/>
    </row>
    <row r="460" spans="1:10" s="176" customFormat="1" ht="18">
      <c r="A460" s="273"/>
      <c r="B460" s="254"/>
      <c r="C460" s="150"/>
      <c r="D460" s="150"/>
      <c r="E460" s="150"/>
      <c r="F460" s="150"/>
      <c r="G460" s="150"/>
      <c r="H460" s="150"/>
      <c r="I460" s="150"/>
      <c r="J460" s="150"/>
    </row>
    <row r="461" spans="1:10" s="176" customFormat="1" ht="18">
      <c r="A461" s="273"/>
      <c r="B461" s="254"/>
      <c r="C461" s="150"/>
      <c r="D461" s="150"/>
      <c r="E461" s="150"/>
      <c r="F461" s="150"/>
      <c r="G461" s="150"/>
      <c r="H461" s="150"/>
      <c r="I461" s="150"/>
      <c r="J461" s="150"/>
    </row>
    <row r="462" spans="1:10" s="176" customFormat="1" ht="18">
      <c r="A462" s="273"/>
      <c r="B462" s="254"/>
      <c r="C462" s="150"/>
      <c r="D462" s="150"/>
      <c r="E462" s="150"/>
      <c r="F462" s="150"/>
      <c r="G462" s="150"/>
      <c r="H462" s="150"/>
      <c r="I462" s="150"/>
      <c r="J462" s="150"/>
    </row>
    <row r="463" spans="1:10" s="176" customFormat="1" ht="18">
      <c r="A463" s="273"/>
      <c r="B463" s="254"/>
      <c r="C463" s="150"/>
      <c r="D463" s="150"/>
      <c r="E463" s="150"/>
      <c r="F463" s="150"/>
      <c r="G463" s="150"/>
      <c r="H463" s="150"/>
      <c r="I463" s="150"/>
      <c r="J463" s="150"/>
    </row>
    <row r="464" spans="1:10" s="176" customFormat="1" ht="18">
      <c r="A464" s="273"/>
      <c r="B464" s="254"/>
      <c r="C464" s="150"/>
      <c r="D464" s="150"/>
      <c r="E464" s="150"/>
      <c r="F464" s="150"/>
      <c r="G464" s="150"/>
      <c r="H464" s="150"/>
      <c r="I464" s="150"/>
      <c r="J464" s="150"/>
    </row>
    <row r="465" spans="1:10" s="176" customFormat="1" ht="18">
      <c r="A465" s="273"/>
      <c r="B465" s="254"/>
      <c r="C465" s="150"/>
      <c r="D465" s="150"/>
      <c r="E465" s="150"/>
      <c r="F465" s="150"/>
      <c r="G465" s="150"/>
      <c r="H465" s="150"/>
      <c r="I465" s="150"/>
      <c r="J465" s="150"/>
    </row>
    <row r="466" spans="1:10" s="176" customFormat="1" ht="18">
      <c r="A466" s="273"/>
      <c r="B466" s="254"/>
      <c r="C466" s="150"/>
      <c r="D466" s="150"/>
      <c r="E466" s="150"/>
      <c r="F466" s="150"/>
      <c r="G466" s="150"/>
      <c r="H466" s="150"/>
      <c r="I466" s="150"/>
      <c r="J466" s="150"/>
    </row>
    <row r="467" spans="1:10" s="176" customFormat="1" ht="18">
      <c r="A467" s="273"/>
      <c r="B467" s="254"/>
      <c r="C467" s="150"/>
      <c r="D467" s="150"/>
      <c r="E467" s="150"/>
      <c r="F467" s="150"/>
      <c r="G467" s="150"/>
      <c r="H467" s="150"/>
      <c r="I467" s="150"/>
      <c r="J467" s="150"/>
    </row>
    <row r="468" spans="1:10" s="176" customFormat="1" ht="18">
      <c r="A468" s="273"/>
      <c r="B468" s="254"/>
      <c r="C468" s="150"/>
      <c r="D468" s="150"/>
      <c r="E468" s="150"/>
      <c r="F468" s="150"/>
      <c r="G468" s="150"/>
      <c r="H468" s="150"/>
      <c r="I468" s="150"/>
      <c r="J468" s="150"/>
    </row>
    <row r="469" spans="1:10" s="176" customFormat="1" ht="18">
      <c r="A469" s="273"/>
      <c r="B469" s="254"/>
      <c r="C469" s="150"/>
      <c r="D469" s="150"/>
      <c r="E469" s="150"/>
      <c r="F469" s="150"/>
      <c r="G469" s="150"/>
      <c r="H469" s="150"/>
      <c r="I469" s="150"/>
      <c r="J469" s="150"/>
    </row>
    <row r="470" spans="1:10" s="176" customFormat="1" ht="18">
      <c r="A470" s="273"/>
      <c r="B470" s="254"/>
      <c r="C470" s="150"/>
      <c r="D470" s="150"/>
      <c r="E470" s="150"/>
      <c r="F470" s="150"/>
      <c r="G470" s="150"/>
      <c r="H470" s="150"/>
      <c r="I470" s="150"/>
      <c r="J470" s="150"/>
    </row>
    <row r="471" spans="1:10" s="176" customFormat="1" ht="18">
      <c r="A471" s="273"/>
      <c r="B471" s="254"/>
      <c r="C471" s="150"/>
      <c r="D471" s="150"/>
      <c r="E471" s="150"/>
      <c r="F471" s="150"/>
      <c r="G471" s="150"/>
      <c r="H471" s="150"/>
      <c r="I471" s="150"/>
      <c r="J471" s="150"/>
    </row>
    <row r="472" spans="1:10" s="176" customFormat="1" ht="18">
      <c r="A472" s="150"/>
      <c r="B472" s="254"/>
      <c r="C472" s="150"/>
      <c r="D472" s="150"/>
      <c r="E472" s="150"/>
      <c r="F472" s="150"/>
      <c r="G472" s="150"/>
      <c r="H472" s="150"/>
      <c r="I472" s="150"/>
      <c r="J472" s="150"/>
    </row>
    <row r="473" spans="1:10" s="176" customFormat="1" ht="18">
      <c r="A473" s="150"/>
      <c r="B473" s="150"/>
      <c r="C473" s="150"/>
      <c r="D473" s="150"/>
      <c r="E473" s="150"/>
      <c r="F473" s="150"/>
      <c r="G473" s="150"/>
      <c r="H473" s="150"/>
      <c r="I473" s="150"/>
      <c r="J473" s="150"/>
    </row>
    <row r="474" spans="1:10" s="176" customFormat="1" ht="18">
      <c r="A474" s="150"/>
      <c r="B474" s="150"/>
      <c r="C474" s="150"/>
      <c r="D474" s="150"/>
      <c r="E474" s="150"/>
      <c r="F474" s="150"/>
      <c r="G474" s="150"/>
      <c r="H474" s="150"/>
      <c r="I474" s="150"/>
      <c r="J474" s="150"/>
    </row>
    <row r="475" spans="1:10" s="176" customFormat="1" ht="18">
      <c r="A475" s="150"/>
      <c r="B475" s="150"/>
      <c r="C475" s="150"/>
      <c r="D475" s="150"/>
      <c r="E475" s="150"/>
      <c r="F475" s="150"/>
      <c r="G475" s="150"/>
      <c r="H475" s="150"/>
      <c r="I475" s="150"/>
      <c r="J475" s="150"/>
    </row>
    <row r="476" spans="1:10" s="176" customFormat="1" ht="18">
      <c r="A476" s="273"/>
      <c r="B476" s="150"/>
      <c r="C476" s="150"/>
      <c r="D476" s="150"/>
      <c r="E476" s="150"/>
      <c r="F476" s="150"/>
      <c r="G476" s="150"/>
      <c r="H476" s="150"/>
      <c r="I476" s="150"/>
      <c r="J476" s="150"/>
    </row>
    <row r="477" spans="1:10" s="176" customFormat="1" ht="18">
      <c r="A477" s="150"/>
      <c r="B477" s="254"/>
      <c r="C477" s="150"/>
      <c r="D477" s="150"/>
      <c r="E477" s="150"/>
      <c r="F477" s="150"/>
      <c r="G477" s="150"/>
      <c r="H477" s="150"/>
      <c r="I477" s="150"/>
      <c r="J477" s="150"/>
    </row>
    <row r="478" spans="1:10" s="176" customFormat="1" ht="18">
      <c r="A478" s="150"/>
      <c r="B478" s="150"/>
      <c r="C478" s="150"/>
      <c r="D478" s="150"/>
      <c r="E478" s="150"/>
      <c r="F478" s="150"/>
      <c r="G478" s="150"/>
      <c r="H478" s="150"/>
      <c r="I478" s="150"/>
      <c r="J478" s="150"/>
    </row>
    <row r="479" spans="1:10" s="176" customFormat="1" ht="18">
      <c r="A479" s="150"/>
      <c r="B479" s="150"/>
      <c r="C479" s="150"/>
      <c r="D479" s="150"/>
      <c r="E479" s="150"/>
      <c r="F479" s="150"/>
      <c r="G479" s="150"/>
      <c r="H479" s="150"/>
      <c r="I479" s="150"/>
      <c r="J479" s="150"/>
    </row>
    <row r="480" spans="1:10" s="176" customFormat="1" ht="18">
      <c r="A480" s="150"/>
      <c r="B480" s="150"/>
      <c r="C480" s="150"/>
      <c r="D480" s="150"/>
      <c r="E480" s="150"/>
      <c r="F480" s="150"/>
      <c r="G480" s="150"/>
      <c r="H480" s="150"/>
      <c r="I480" s="274"/>
      <c r="J480" s="274"/>
    </row>
    <row r="481" spans="1:10" s="176" customFormat="1" ht="18">
      <c r="A481" s="150"/>
      <c r="B481" s="150"/>
      <c r="C481" s="150"/>
      <c r="D481" s="150"/>
      <c r="E481" s="150"/>
      <c r="F481" s="150"/>
      <c r="G481" s="150"/>
      <c r="H481" s="150"/>
      <c r="I481" s="150"/>
      <c r="J481" s="274"/>
    </row>
    <row r="482" spans="1:10" s="176" customFormat="1" ht="18">
      <c r="A482" s="150"/>
      <c r="B482" s="150"/>
      <c r="C482" s="254"/>
      <c r="D482" s="150"/>
      <c r="E482" s="150"/>
      <c r="F482" s="150"/>
      <c r="G482" s="150"/>
      <c r="H482" s="150"/>
      <c r="I482" s="150"/>
      <c r="J482" s="150"/>
    </row>
    <row r="483" spans="1:10" s="176" customFormat="1" ht="18">
      <c r="A483" s="150"/>
      <c r="B483" s="150"/>
      <c r="C483" s="273"/>
      <c r="D483" s="150"/>
      <c r="E483" s="150"/>
      <c r="F483" s="150"/>
      <c r="G483" s="150"/>
      <c r="H483" s="150"/>
      <c r="I483" s="194"/>
      <c r="J483" s="194"/>
    </row>
    <row r="484" spans="1:10" s="176" customFormat="1" ht="18">
      <c r="A484" s="150"/>
      <c r="B484" s="150"/>
      <c r="C484" s="150"/>
      <c r="D484" s="150"/>
      <c r="E484" s="150"/>
      <c r="F484" s="150"/>
      <c r="G484" s="150"/>
      <c r="H484" s="150"/>
      <c r="I484" s="194"/>
      <c r="J484" s="194"/>
    </row>
    <row r="485" spans="1:10" s="176" customFormat="1" ht="18">
      <c r="A485" s="150"/>
      <c r="B485" s="150"/>
      <c r="C485" s="150"/>
      <c r="D485" s="150"/>
      <c r="E485" s="150"/>
      <c r="F485" s="150"/>
      <c r="G485" s="150"/>
      <c r="H485" s="150"/>
      <c r="I485" s="194"/>
      <c r="J485" s="194"/>
    </row>
    <row r="486" spans="1:10" s="176" customFormat="1" ht="18">
      <c r="A486" s="150"/>
      <c r="B486" s="150"/>
      <c r="C486" s="150"/>
      <c r="D486" s="150"/>
      <c r="E486" s="150"/>
      <c r="F486" s="150"/>
      <c r="G486" s="150"/>
      <c r="H486" s="150"/>
      <c r="I486" s="194"/>
      <c r="J486" s="194"/>
    </row>
    <row r="487" spans="1:10" s="176" customFormat="1" ht="18">
      <c r="A487" s="150"/>
      <c r="B487" s="150"/>
      <c r="C487" s="150"/>
      <c r="D487" s="150"/>
      <c r="E487" s="150"/>
      <c r="F487" s="150"/>
      <c r="G487" s="150"/>
      <c r="H487" s="150"/>
      <c r="I487" s="150"/>
      <c r="J487" s="194"/>
    </row>
    <row r="488" spans="1:10" s="176" customFormat="1" ht="18">
      <c r="A488" s="150"/>
      <c r="B488" s="150"/>
      <c r="C488" s="273"/>
      <c r="D488" s="150"/>
      <c r="E488" s="150"/>
      <c r="F488" s="150"/>
      <c r="G488" s="150"/>
      <c r="H488" s="150"/>
      <c r="I488" s="194"/>
      <c r="J488" s="150"/>
    </row>
    <row r="489" spans="1:10" s="176" customFormat="1" ht="18">
      <c r="A489" s="150"/>
      <c r="B489" s="150"/>
      <c r="C489" s="150"/>
      <c r="D489" s="150"/>
      <c r="E489" s="150"/>
      <c r="F489" s="150"/>
      <c r="G489" s="150"/>
      <c r="H489" s="150"/>
      <c r="I489" s="194"/>
      <c r="J489" s="194"/>
    </row>
    <row r="490" spans="1:10" s="176" customFormat="1" ht="18">
      <c r="A490" s="150"/>
      <c r="B490" s="150"/>
      <c r="C490" s="150"/>
      <c r="D490" s="273"/>
      <c r="E490" s="150"/>
      <c r="F490" s="150"/>
      <c r="G490" s="150"/>
      <c r="H490" s="150"/>
      <c r="I490" s="194"/>
      <c r="J490" s="194"/>
    </row>
    <row r="491" spans="1:10" s="176" customFormat="1" ht="18">
      <c r="A491" s="150"/>
      <c r="B491" s="150"/>
      <c r="C491" s="150"/>
      <c r="D491" s="150"/>
      <c r="E491" s="150"/>
      <c r="F491" s="150"/>
      <c r="G491" s="150"/>
      <c r="H491" s="150"/>
      <c r="I491" s="194"/>
      <c r="J491" s="194"/>
    </row>
    <row r="492" spans="1:10" s="176" customFormat="1" ht="18">
      <c r="A492" s="150"/>
      <c r="B492" s="150"/>
      <c r="C492" s="150"/>
      <c r="D492" s="150"/>
      <c r="E492" s="150"/>
      <c r="F492" s="150"/>
      <c r="G492" s="150"/>
      <c r="H492" s="150"/>
      <c r="I492" s="194"/>
      <c r="J492" s="194"/>
    </row>
    <row r="493" spans="1:10" s="176" customFormat="1" ht="18">
      <c r="A493" s="150"/>
      <c r="B493" s="150"/>
      <c r="C493" s="254"/>
      <c r="D493" s="150"/>
      <c r="E493" s="150"/>
      <c r="F493" s="150"/>
      <c r="G493" s="150"/>
      <c r="H493" s="150"/>
      <c r="I493" s="194"/>
      <c r="J493" s="194"/>
    </row>
    <row r="494" spans="1:10" s="176" customFormat="1" ht="18">
      <c r="A494" s="150"/>
      <c r="B494" s="150"/>
      <c r="C494" s="273"/>
      <c r="D494" s="150"/>
      <c r="E494" s="150"/>
      <c r="F494" s="150"/>
      <c r="G494" s="150"/>
      <c r="H494" s="150"/>
      <c r="I494" s="194"/>
      <c r="J494" s="194"/>
    </row>
    <row r="495" spans="1:10" s="176" customFormat="1" ht="18">
      <c r="A495" s="150"/>
      <c r="B495" s="150"/>
      <c r="C495" s="150"/>
      <c r="D495" s="150"/>
      <c r="E495" s="150"/>
      <c r="F495" s="150"/>
      <c r="G495" s="150"/>
      <c r="H495" s="150"/>
      <c r="I495" s="194"/>
      <c r="J495" s="194"/>
    </row>
    <row r="496" spans="1:10" s="176" customFormat="1" ht="18">
      <c r="A496" s="150"/>
      <c r="B496" s="150"/>
      <c r="C496" s="150"/>
      <c r="D496" s="150"/>
      <c r="E496" s="150"/>
      <c r="F496" s="150"/>
      <c r="G496" s="150"/>
      <c r="H496" s="150"/>
      <c r="I496" s="194"/>
      <c r="J496" s="194"/>
    </row>
    <row r="497" spans="1:10" s="176" customFormat="1" ht="18">
      <c r="A497" s="150"/>
      <c r="B497" s="150"/>
      <c r="C497" s="150"/>
      <c r="D497" s="273"/>
      <c r="E497" s="150"/>
      <c r="F497" s="150"/>
      <c r="G497" s="150"/>
      <c r="H497" s="150"/>
      <c r="I497" s="194"/>
      <c r="J497" s="194"/>
    </row>
    <row r="498" spans="1:10" s="176" customFormat="1" ht="18">
      <c r="A498" s="150"/>
      <c r="B498" s="150"/>
      <c r="C498" s="150"/>
      <c r="D498" s="150"/>
      <c r="E498" s="150"/>
      <c r="F498" s="150"/>
      <c r="G498" s="150"/>
      <c r="H498" s="150"/>
      <c r="I498" s="194"/>
      <c r="J498" s="194"/>
    </row>
    <row r="499" spans="1:10" s="176" customFormat="1" ht="18">
      <c r="A499" s="150"/>
      <c r="B499" s="150"/>
      <c r="C499" s="150"/>
      <c r="D499" s="150"/>
      <c r="E499" s="150"/>
      <c r="F499" s="150"/>
      <c r="G499" s="150"/>
      <c r="H499" s="150"/>
      <c r="I499" s="194"/>
      <c r="J499" s="194"/>
    </row>
    <row r="500" spans="1:10" s="176" customFormat="1" ht="18">
      <c r="A500" s="150"/>
      <c r="B500" s="273"/>
      <c r="C500" s="150"/>
      <c r="D500" s="150"/>
      <c r="E500" s="150"/>
      <c r="F500" s="150"/>
      <c r="G500" s="150"/>
      <c r="H500" s="150"/>
      <c r="I500" s="194"/>
      <c r="J500" s="194"/>
    </row>
    <row r="501" spans="1:10" s="176" customFormat="1" ht="18">
      <c r="A501" s="150"/>
      <c r="B501" s="150"/>
      <c r="C501" s="150"/>
      <c r="D501" s="150"/>
      <c r="E501" s="150"/>
      <c r="F501" s="150"/>
      <c r="G501" s="150"/>
      <c r="H501" s="150"/>
      <c r="I501" s="150"/>
      <c r="J501" s="150"/>
    </row>
    <row r="502" spans="1:10" s="176" customFormat="1" ht="18">
      <c r="A502" s="150"/>
      <c r="B502" s="273"/>
      <c r="C502" s="150"/>
      <c r="D502" s="150"/>
      <c r="E502" s="150"/>
      <c r="F502" s="150"/>
      <c r="G502" s="150"/>
      <c r="H502" s="150"/>
      <c r="I502" s="150"/>
      <c r="J502" s="150"/>
    </row>
    <row r="503" spans="1:10" s="176" customFormat="1" ht="18">
      <c r="A503" s="150"/>
      <c r="B503" s="273"/>
      <c r="C503" s="150"/>
      <c r="D503" s="150"/>
      <c r="E503" s="150"/>
      <c r="F503" s="150"/>
      <c r="G503" s="150"/>
      <c r="H503" s="150"/>
      <c r="I503" s="275"/>
      <c r="J503" s="194"/>
    </row>
    <row r="504" spans="1:10" s="176" customFormat="1" ht="18">
      <c r="A504" s="150"/>
      <c r="B504" s="150"/>
      <c r="C504" s="150"/>
      <c r="D504" s="150"/>
      <c r="E504" s="150"/>
      <c r="F504" s="150"/>
      <c r="G504" s="150"/>
      <c r="H504" s="150"/>
      <c r="I504" s="150"/>
      <c r="J504" s="150"/>
    </row>
    <row r="505" spans="1:10" s="176" customFormat="1" ht="18">
      <c r="A505" s="150"/>
      <c r="B505" s="150"/>
      <c r="C505" s="150"/>
      <c r="D505" s="150"/>
      <c r="E505" s="150"/>
      <c r="F505" s="150"/>
      <c r="G505" s="150"/>
      <c r="H505" s="150"/>
      <c r="I505" s="150"/>
      <c r="J505" s="150"/>
    </row>
    <row r="506" spans="1:10" s="176" customFormat="1" ht="18">
      <c r="A506" s="150"/>
      <c r="B506" s="150"/>
      <c r="C506" s="150"/>
      <c r="D506" s="150"/>
      <c r="E506" s="150"/>
      <c r="F506" s="150"/>
      <c r="G506" s="150"/>
      <c r="H506" s="150"/>
      <c r="I506" s="150"/>
      <c r="J506" s="150"/>
    </row>
    <row r="507" spans="1:10" s="176" customFormat="1" ht="18">
      <c r="A507" s="273"/>
      <c r="B507" s="150"/>
      <c r="C507" s="150"/>
      <c r="D507" s="150"/>
      <c r="E507" s="150"/>
      <c r="F507" s="150"/>
      <c r="G507" s="150"/>
      <c r="H507" s="150"/>
      <c r="I507" s="150"/>
      <c r="J507" s="150"/>
    </row>
    <row r="508" spans="1:10" s="176" customFormat="1" ht="18">
      <c r="A508" s="273"/>
      <c r="B508" s="254"/>
      <c r="C508" s="150"/>
      <c r="D508" s="150"/>
      <c r="E508" s="150"/>
      <c r="F508" s="150"/>
      <c r="G508" s="150"/>
      <c r="H508" s="150"/>
      <c r="I508" s="150"/>
      <c r="J508" s="150"/>
    </row>
    <row r="509" spans="1:10" s="176" customFormat="1" ht="18">
      <c r="A509" s="150"/>
      <c r="B509" s="254"/>
      <c r="C509" s="150"/>
      <c r="D509" s="150"/>
      <c r="E509" s="150"/>
      <c r="F509" s="150"/>
      <c r="G509" s="150"/>
      <c r="H509" s="150"/>
      <c r="I509" s="150"/>
      <c r="J509" s="150"/>
    </row>
    <row r="510" spans="1:10" s="176" customFormat="1" ht="18">
      <c r="A510" s="150"/>
      <c r="B510" s="150"/>
      <c r="C510" s="150"/>
      <c r="D510" s="150"/>
      <c r="E510" s="150"/>
      <c r="F510" s="150"/>
      <c r="G510" s="150"/>
      <c r="H510" s="150"/>
      <c r="I510" s="150"/>
      <c r="J510" s="150"/>
    </row>
    <row r="511" spans="1:10" s="176" customFormat="1" ht="18">
      <c r="A511" s="150"/>
      <c r="B511" s="150"/>
      <c r="C511" s="150"/>
      <c r="D511" s="150"/>
      <c r="E511" s="150"/>
      <c r="F511" s="150"/>
      <c r="G511" s="150"/>
      <c r="H511" s="150"/>
      <c r="I511" s="150"/>
      <c r="J511" s="150"/>
    </row>
    <row r="512" spans="1:10" s="176" customFormat="1" ht="18">
      <c r="A512" s="273"/>
      <c r="B512" s="150"/>
      <c r="C512" s="150"/>
      <c r="D512" s="150"/>
      <c r="E512" s="150"/>
      <c r="F512" s="150"/>
      <c r="G512" s="150"/>
      <c r="H512" s="150"/>
      <c r="I512" s="150"/>
      <c r="J512" s="150"/>
    </row>
    <row r="513" spans="1:10" s="176" customFormat="1" ht="18">
      <c r="A513" s="273"/>
      <c r="B513" s="254"/>
      <c r="C513" s="150"/>
      <c r="D513" s="150"/>
      <c r="E513" s="150"/>
      <c r="F513" s="150"/>
      <c r="G513" s="150"/>
      <c r="H513" s="150"/>
      <c r="I513" s="150"/>
      <c r="J513" s="150"/>
    </row>
    <row r="514" spans="1:10" s="176" customFormat="1" ht="18">
      <c r="A514" s="150"/>
      <c r="B514" s="254"/>
      <c r="C514" s="150"/>
      <c r="D514" s="150"/>
      <c r="E514" s="150"/>
      <c r="F514" s="150"/>
      <c r="G514" s="150"/>
      <c r="H514" s="150"/>
      <c r="I514" s="150"/>
      <c r="J514" s="150"/>
    </row>
    <row r="515" spans="1:10" s="176" customFormat="1" ht="18">
      <c r="A515" s="150"/>
      <c r="B515" s="150"/>
      <c r="C515" s="150"/>
      <c r="D515" s="150"/>
      <c r="E515" s="150"/>
      <c r="F515" s="150"/>
      <c r="G515" s="150"/>
      <c r="H515" s="150"/>
      <c r="I515" s="150"/>
      <c r="J515" s="150"/>
    </row>
    <row r="516" spans="1:10" s="176" customFormat="1" ht="18">
      <c r="A516" s="150"/>
      <c r="B516" s="150"/>
      <c r="C516" s="150"/>
      <c r="D516" s="150"/>
      <c r="E516" s="150"/>
      <c r="F516" s="150"/>
      <c r="G516" s="150"/>
      <c r="H516" s="150"/>
      <c r="I516" s="150"/>
      <c r="J516" s="150"/>
    </row>
    <row r="517" spans="1:10" s="176" customFormat="1" ht="18">
      <c r="A517" s="273"/>
      <c r="B517" s="150"/>
      <c r="C517" s="150"/>
      <c r="D517" s="150"/>
      <c r="E517" s="150"/>
      <c r="F517" s="150"/>
      <c r="G517" s="150"/>
      <c r="H517" s="150"/>
      <c r="I517" s="150"/>
      <c r="J517" s="150"/>
    </row>
    <row r="518" spans="1:10" s="176" customFormat="1" ht="18">
      <c r="A518" s="150"/>
      <c r="B518" s="254"/>
      <c r="C518" s="150"/>
      <c r="D518" s="150"/>
      <c r="E518" s="150"/>
      <c r="F518" s="150"/>
      <c r="G518" s="150"/>
      <c r="H518" s="150"/>
      <c r="I518" s="150"/>
      <c r="J518" s="150"/>
    </row>
    <row r="519" spans="1:10" s="176" customFormat="1" ht="18">
      <c r="A519" s="150"/>
      <c r="B519" s="150"/>
      <c r="C519" s="150"/>
      <c r="D519" s="150"/>
      <c r="E519" s="150"/>
      <c r="F519" s="150"/>
      <c r="G519" s="150"/>
      <c r="H519" s="150"/>
      <c r="I519" s="150"/>
      <c r="J519" s="150"/>
    </row>
    <row r="520" spans="1:10" s="176" customFormat="1" ht="18">
      <c r="A520" s="273"/>
      <c r="B520" s="150"/>
      <c r="C520" s="150"/>
      <c r="D520" s="150"/>
      <c r="E520" s="150"/>
      <c r="F520" s="150"/>
      <c r="G520" s="150"/>
      <c r="H520" s="150"/>
      <c r="I520" s="150"/>
      <c r="J520" s="150"/>
    </row>
    <row r="521" spans="1:10" s="176" customFormat="1" ht="18">
      <c r="A521" s="273"/>
      <c r="B521" s="254"/>
      <c r="C521" s="150"/>
      <c r="D521" s="150"/>
      <c r="E521" s="150"/>
      <c r="F521" s="150"/>
      <c r="G521" s="150"/>
      <c r="H521" s="150"/>
      <c r="I521" s="150"/>
      <c r="J521" s="150"/>
    </row>
    <row r="522" spans="1:10" s="176" customFormat="1" ht="18">
      <c r="A522" s="273"/>
      <c r="B522" s="254"/>
      <c r="C522" s="150"/>
      <c r="D522" s="150"/>
      <c r="E522" s="150"/>
      <c r="F522" s="150"/>
      <c r="G522" s="150"/>
      <c r="H522" s="150"/>
      <c r="I522" s="150"/>
      <c r="J522" s="150"/>
    </row>
    <row r="523" spans="1:10" s="176" customFormat="1" ht="18">
      <c r="A523" s="273"/>
      <c r="B523" s="150"/>
      <c r="C523" s="150"/>
      <c r="D523" s="150"/>
      <c r="E523" s="150"/>
      <c r="F523" s="150"/>
      <c r="G523" s="150"/>
      <c r="H523" s="150"/>
      <c r="I523" s="150"/>
      <c r="J523" s="150"/>
    </row>
    <row r="524" spans="1:10" s="176" customFormat="1" ht="18">
      <c r="A524" s="273"/>
      <c r="B524" s="150"/>
      <c r="C524" s="150"/>
      <c r="D524" s="150"/>
      <c r="E524" s="150"/>
      <c r="F524" s="150"/>
      <c r="G524" s="150"/>
      <c r="H524" s="150"/>
      <c r="I524" s="150"/>
      <c r="J524" s="150"/>
    </row>
    <row r="525" spans="1:10" s="176" customFormat="1" ht="18">
      <c r="A525" s="273"/>
      <c r="B525" s="150"/>
      <c r="C525" s="254"/>
      <c r="D525" s="150"/>
      <c r="E525" s="150"/>
      <c r="F525" s="150"/>
      <c r="G525" s="274"/>
      <c r="H525" s="274"/>
      <c r="I525" s="274"/>
      <c r="J525" s="274"/>
    </row>
    <row r="526" spans="1:10" s="176" customFormat="1" ht="18">
      <c r="A526" s="150"/>
      <c r="B526" s="150"/>
      <c r="C526" s="150"/>
      <c r="D526" s="150"/>
      <c r="E526" s="150"/>
      <c r="F526" s="150"/>
      <c r="G526" s="274"/>
      <c r="H526" s="274"/>
      <c r="I526" s="274"/>
      <c r="J526" s="274"/>
    </row>
    <row r="527" spans="1:10" s="176" customFormat="1" ht="18">
      <c r="A527" s="150"/>
      <c r="B527" s="150"/>
      <c r="C527" s="150"/>
      <c r="D527" s="150"/>
      <c r="E527" s="150"/>
      <c r="F527" s="150"/>
      <c r="G527" s="274"/>
      <c r="H527" s="274"/>
      <c r="I527" s="274"/>
      <c r="J527" s="274"/>
    </row>
    <row r="528" spans="1:10" s="176" customFormat="1" ht="18">
      <c r="A528" s="150"/>
      <c r="B528" s="150"/>
      <c r="C528" s="150"/>
      <c r="D528" s="150"/>
      <c r="E528" s="150"/>
      <c r="F528" s="150"/>
      <c r="G528" s="274"/>
      <c r="H528" s="274"/>
      <c r="I528" s="274"/>
      <c r="J528" s="274"/>
    </row>
    <row r="529" spans="1:10" s="176" customFormat="1" ht="18">
      <c r="A529" s="150"/>
      <c r="B529" s="150"/>
      <c r="C529" s="150"/>
      <c r="D529" s="150"/>
      <c r="E529" s="150"/>
      <c r="F529" s="150"/>
      <c r="G529" s="150"/>
      <c r="H529" s="150"/>
      <c r="I529" s="150"/>
      <c r="J529" s="150"/>
    </row>
    <row r="530" spans="1:10" s="176" customFormat="1" ht="18">
      <c r="A530" s="150"/>
      <c r="B530" s="150"/>
      <c r="C530" s="150"/>
      <c r="D530" s="150"/>
      <c r="E530" s="150"/>
      <c r="F530" s="150"/>
      <c r="G530" s="194"/>
      <c r="H530" s="194"/>
      <c r="I530" s="194"/>
      <c r="J530" s="194"/>
    </row>
    <row r="531" spans="1:10" s="176" customFormat="1" ht="18">
      <c r="A531" s="150"/>
      <c r="B531" s="150"/>
      <c r="C531" s="150"/>
      <c r="D531" s="150"/>
      <c r="E531" s="150"/>
      <c r="F531" s="150"/>
      <c r="G531" s="194"/>
      <c r="H531" s="194"/>
      <c r="I531" s="194"/>
      <c r="J531" s="194"/>
    </row>
    <row r="532" spans="1:10" s="176" customFormat="1" ht="18">
      <c r="A532" s="150"/>
      <c r="B532" s="150"/>
      <c r="C532" s="150"/>
      <c r="D532" s="150"/>
      <c r="E532" s="150"/>
      <c r="F532" s="150"/>
      <c r="G532" s="194"/>
      <c r="H532" s="194"/>
      <c r="I532" s="194"/>
      <c r="J532" s="194"/>
    </row>
    <row r="533" spans="1:10" s="176" customFormat="1" ht="18">
      <c r="A533" s="150"/>
      <c r="B533" s="150"/>
      <c r="C533" s="150"/>
      <c r="D533" s="150"/>
      <c r="E533" s="150"/>
      <c r="F533" s="150"/>
      <c r="G533" s="194"/>
      <c r="H533" s="194"/>
      <c r="I533" s="194"/>
      <c r="J533" s="194"/>
    </row>
    <row r="534" spans="1:10" s="176" customFormat="1" ht="18">
      <c r="A534" s="150"/>
      <c r="B534" s="150"/>
      <c r="C534" s="150"/>
      <c r="D534" s="150"/>
      <c r="E534" s="150"/>
      <c r="F534" s="150"/>
      <c r="G534" s="194"/>
      <c r="H534" s="194"/>
      <c r="I534" s="194"/>
      <c r="J534" s="194"/>
    </row>
    <row r="535" spans="1:10" s="176" customFormat="1" ht="18">
      <c r="A535" s="150"/>
      <c r="B535" s="150"/>
      <c r="C535" s="150"/>
      <c r="D535" s="150"/>
      <c r="E535" s="150"/>
      <c r="F535" s="150"/>
      <c r="G535" s="194"/>
      <c r="H535" s="194"/>
      <c r="I535" s="194"/>
      <c r="J535" s="194"/>
    </row>
    <row r="536" spans="1:10" s="176" customFormat="1" ht="18">
      <c r="A536" s="150"/>
      <c r="B536" s="150"/>
      <c r="C536" s="150"/>
      <c r="D536" s="150"/>
      <c r="E536" s="150"/>
      <c r="F536" s="150"/>
      <c r="G536" s="194"/>
      <c r="H536" s="194"/>
      <c r="I536" s="194"/>
      <c r="J536" s="194"/>
    </row>
    <row r="537" spans="1:10" s="176" customFormat="1" ht="18">
      <c r="A537" s="150"/>
      <c r="B537" s="150"/>
      <c r="C537" s="150"/>
      <c r="D537" s="150"/>
      <c r="E537" s="150"/>
      <c r="F537" s="150"/>
      <c r="G537" s="194"/>
      <c r="H537" s="194"/>
      <c r="I537" s="194"/>
      <c r="J537" s="194"/>
    </row>
    <row r="538" spans="1:10" s="176" customFormat="1" ht="18">
      <c r="A538" s="150"/>
      <c r="B538" s="150"/>
      <c r="C538" s="150"/>
      <c r="D538" s="150"/>
      <c r="E538" s="150"/>
      <c r="F538" s="150"/>
      <c r="G538" s="150"/>
      <c r="H538" s="150"/>
      <c r="I538" s="194"/>
      <c r="J538" s="194"/>
    </row>
    <row r="539" spans="1:10" s="176" customFormat="1" ht="18">
      <c r="A539" s="150"/>
      <c r="B539" s="150"/>
      <c r="C539" s="254"/>
      <c r="D539" s="150"/>
      <c r="E539" s="150"/>
      <c r="F539" s="150"/>
      <c r="G539" s="150"/>
      <c r="H539" s="150"/>
      <c r="I539" s="194"/>
      <c r="J539" s="194"/>
    </row>
    <row r="540" spans="1:10" s="176" customFormat="1" ht="18">
      <c r="A540" s="150"/>
      <c r="B540" s="150"/>
      <c r="C540" s="150"/>
      <c r="D540" s="150"/>
      <c r="E540" s="150"/>
      <c r="F540" s="150"/>
      <c r="G540" s="194"/>
      <c r="H540" s="194"/>
      <c r="I540" s="194"/>
      <c r="J540" s="194"/>
    </row>
    <row r="541" spans="1:10" s="176" customFormat="1" ht="18">
      <c r="A541" s="150"/>
      <c r="B541" s="150"/>
      <c r="C541" s="150"/>
      <c r="D541" s="150"/>
      <c r="E541" s="150"/>
      <c r="F541" s="150"/>
      <c r="G541" s="194"/>
      <c r="H541" s="194"/>
      <c r="I541" s="194"/>
      <c r="J541" s="194"/>
    </row>
    <row r="542" spans="1:10" s="176" customFormat="1" ht="18">
      <c r="A542" s="150"/>
      <c r="B542" s="150"/>
      <c r="C542" s="150"/>
      <c r="D542" s="150"/>
      <c r="E542" s="150"/>
      <c r="F542" s="150"/>
      <c r="G542" s="194"/>
      <c r="H542" s="194"/>
      <c r="I542" s="194"/>
      <c r="J542" s="194"/>
    </row>
    <row r="543" spans="1:10" s="176" customFormat="1" ht="18">
      <c r="A543" s="150"/>
      <c r="B543" s="150"/>
      <c r="C543" s="150"/>
      <c r="D543" s="150"/>
      <c r="E543" s="150"/>
      <c r="F543" s="150"/>
      <c r="G543" s="194"/>
      <c r="H543" s="194"/>
      <c r="I543" s="194"/>
      <c r="J543" s="194"/>
    </row>
    <row r="544" spans="1:10" s="176" customFormat="1" ht="18">
      <c r="A544" s="150"/>
      <c r="B544" s="150"/>
      <c r="C544" s="150"/>
      <c r="D544" s="150"/>
      <c r="E544" s="150"/>
      <c r="F544" s="150"/>
      <c r="G544" s="194"/>
      <c r="H544" s="194"/>
      <c r="I544" s="194"/>
      <c r="J544" s="194"/>
    </row>
    <row r="545" spans="1:10" s="176" customFormat="1" ht="18">
      <c r="A545" s="273"/>
      <c r="B545" s="150"/>
      <c r="C545" s="150"/>
      <c r="D545" s="150"/>
      <c r="E545" s="150"/>
      <c r="F545" s="150"/>
      <c r="G545" s="276"/>
      <c r="H545" s="276"/>
      <c r="I545" s="276"/>
      <c r="J545" s="276"/>
    </row>
    <row r="546" spans="1:10" s="176" customFormat="1" ht="18">
      <c r="A546" s="273"/>
      <c r="B546" s="254"/>
      <c r="C546" s="150"/>
      <c r="D546" s="150"/>
      <c r="E546" s="150"/>
      <c r="F546" s="150"/>
      <c r="G546" s="150"/>
      <c r="H546" s="150"/>
      <c r="I546" s="150"/>
      <c r="J546" s="150"/>
    </row>
    <row r="547" spans="1:10" s="176" customFormat="1" ht="18">
      <c r="A547" s="273"/>
      <c r="B547" s="150"/>
      <c r="C547" s="150"/>
      <c r="D547" s="150"/>
      <c r="E547" s="150"/>
      <c r="F547" s="150"/>
      <c r="G547" s="150"/>
      <c r="H547" s="150"/>
      <c r="I547" s="150"/>
      <c r="J547" s="274"/>
    </row>
    <row r="548" spans="1:10" s="176" customFormat="1" ht="18">
      <c r="A548" s="273"/>
      <c r="B548" s="150"/>
      <c r="C548" s="150"/>
      <c r="D548" s="150"/>
      <c r="E548" s="150"/>
      <c r="F548" s="150"/>
      <c r="G548" s="150"/>
      <c r="H548" s="150"/>
      <c r="I548" s="150"/>
      <c r="J548" s="274"/>
    </row>
    <row r="549" spans="1:10" s="176" customFormat="1" ht="18">
      <c r="A549" s="273"/>
      <c r="B549" s="150"/>
      <c r="C549" s="150"/>
      <c r="D549" s="150"/>
      <c r="E549" s="150"/>
      <c r="F549" s="150"/>
      <c r="G549" s="150"/>
      <c r="H549" s="150"/>
      <c r="I549" s="150"/>
      <c r="J549" s="274"/>
    </row>
    <row r="550" spans="1:10" s="176" customFormat="1" ht="18">
      <c r="A550" s="273"/>
      <c r="B550" s="150"/>
      <c r="C550" s="150"/>
      <c r="D550" s="150"/>
      <c r="E550" s="150"/>
      <c r="F550" s="150"/>
      <c r="G550" s="150"/>
      <c r="H550" s="150"/>
      <c r="I550" s="150"/>
      <c r="J550" s="265"/>
    </row>
    <row r="551" spans="1:10" s="176" customFormat="1" ht="18">
      <c r="A551" s="273"/>
      <c r="B551" s="150"/>
      <c r="C551" s="150"/>
      <c r="D551" s="150"/>
      <c r="E551" s="150"/>
      <c r="F551" s="150"/>
      <c r="G551" s="150"/>
      <c r="H551" s="150"/>
      <c r="I551" s="150"/>
      <c r="J551" s="274"/>
    </row>
    <row r="552" spans="1:10" s="176" customFormat="1" ht="18">
      <c r="A552" s="273"/>
      <c r="B552" s="150"/>
      <c r="C552" s="150"/>
      <c r="D552" s="150"/>
      <c r="E552" s="150"/>
      <c r="F552" s="150"/>
      <c r="G552" s="150"/>
      <c r="H552" s="150"/>
      <c r="I552" s="150"/>
      <c r="J552" s="274"/>
    </row>
    <row r="553" spans="1:10" s="176" customFormat="1" ht="18">
      <c r="A553" s="273"/>
      <c r="B553" s="150"/>
      <c r="C553" s="150"/>
      <c r="D553" s="150"/>
      <c r="E553" s="150"/>
      <c r="F553" s="150"/>
      <c r="G553" s="150"/>
      <c r="H553" s="150"/>
      <c r="I553" s="150"/>
      <c r="J553" s="199"/>
    </row>
    <row r="554" spans="1:10" s="176" customFormat="1" ht="18">
      <c r="A554" s="273"/>
      <c r="B554" s="150"/>
      <c r="C554" s="150"/>
      <c r="D554" s="150"/>
      <c r="E554" s="150"/>
      <c r="F554" s="150"/>
      <c r="G554" s="150"/>
      <c r="H554" s="150"/>
      <c r="I554" s="150"/>
      <c r="J554" s="199"/>
    </row>
    <row r="555" spans="1:10" s="176" customFormat="1" ht="18">
      <c r="A555" s="273"/>
      <c r="B555" s="150"/>
      <c r="C555" s="150"/>
      <c r="D555" s="150"/>
      <c r="E555" s="150"/>
      <c r="F555" s="150"/>
      <c r="G555" s="150"/>
      <c r="H555" s="150"/>
      <c r="I555" s="150"/>
      <c r="J555" s="274"/>
    </row>
    <row r="556" spans="1:10" s="176" customFormat="1" ht="18">
      <c r="A556" s="273"/>
      <c r="B556" s="150"/>
      <c r="C556" s="150"/>
      <c r="D556" s="150"/>
      <c r="E556" s="150"/>
      <c r="F556" s="150"/>
      <c r="G556" s="150"/>
      <c r="H556" s="150"/>
      <c r="I556" s="150"/>
      <c r="J556" s="150"/>
    </row>
    <row r="557" spans="1:10" s="176" customFormat="1" ht="18">
      <c r="A557" s="273"/>
      <c r="B557" s="150"/>
      <c r="C557" s="150"/>
      <c r="D557" s="150"/>
      <c r="E557" s="150"/>
      <c r="F557" s="150"/>
      <c r="G557" s="150"/>
      <c r="H557" s="150"/>
      <c r="I557" s="150"/>
      <c r="J557" s="150"/>
    </row>
    <row r="558" spans="1:10" s="176" customFormat="1" ht="18">
      <c r="A558" s="273"/>
      <c r="B558" s="150"/>
      <c r="C558" s="150"/>
      <c r="D558" s="150"/>
      <c r="E558" s="150"/>
      <c r="F558" s="150"/>
      <c r="G558" s="150"/>
      <c r="H558" s="150"/>
      <c r="I558" s="150"/>
      <c r="J558" s="150"/>
    </row>
    <row r="559" spans="1:10" s="176" customFormat="1" ht="18">
      <c r="A559" s="273"/>
      <c r="B559" s="150"/>
      <c r="C559" s="150"/>
      <c r="D559" s="150"/>
      <c r="E559" s="150"/>
      <c r="F559" s="150"/>
      <c r="G559" s="150"/>
      <c r="H559" s="150"/>
      <c r="I559" s="150"/>
      <c r="J559" s="150"/>
    </row>
    <row r="560" spans="1:10" s="176" customFormat="1" ht="18">
      <c r="A560" s="273"/>
      <c r="B560" s="150"/>
      <c r="C560" s="150"/>
      <c r="D560" s="150"/>
      <c r="E560" s="150"/>
      <c r="F560" s="150"/>
      <c r="G560" s="150"/>
      <c r="H560" s="150"/>
      <c r="I560" s="150"/>
      <c r="J560" s="150"/>
    </row>
    <row r="561" spans="1:10" s="176" customFormat="1" ht="18">
      <c r="A561" s="273"/>
      <c r="B561" s="150"/>
      <c r="C561" s="150"/>
      <c r="D561" s="150"/>
      <c r="E561" s="150"/>
      <c r="F561" s="150"/>
      <c r="G561" s="150"/>
      <c r="H561" s="150"/>
      <c r="I561" s="150"/>
      <c r="J561" s="150"/>
    </row>
    <row r="562" spans="1:10" s="176" customFormat="1" ht="18">
      <c r="A562" s="273"/>
      <c r="B562" s="254"/>
      <c r="C562" s="150"/>
      <c r="D562" s="150"/>
      <c r="E562" s="150"/>
      <c r="F562" s="150"/>
      <c r="G562" s="150"/>
      <c r="H562" s="150"/>
      <c r="I562" s="150"/>
      <c r="J562" s="150"/>
    </row>
    <row r="563" spans="1:10" s="176" customFormat="1" ht="18">
      <c r="A563" s="273"/>
      <c r="B563" s="254"/>
      <c r="C563" s="150"/>
      <c r="D563" s="150"/>
      <c r="E563" s="150"/>
      <c r="F563" s="150"/>
      <c r="G563" s="150"/>
      <c r="H563" s="150"/>
      <c r="I563" s="150"/>
      <c r="J563" s="150"/>
    </row>
    <row r="564" spans="1:10" s="176" customFormat="1" ht="18">
      <c r="A564" s="273"/>
      <c r="B564" s="150"/>
      <c r="C564" s="150"/>
      <c r="D564" s="150"/>
      <c r="E564" s="150"/>
      <c r="F564" s="150"/>
      <c r="G564" s="150"/>
      <c r="H564" s="150"/>
      <c r="I564" s="150"/>
      <c r="J564" s="150"/>
    </row>
    <row r="565" spans="1:10" s="176" customFormat="1" ht="18">
      <c r="A565" s="273"/>
      <c r="B565" s="150"/>
      <c r="C565" s="150"/>
      <c r="D565" s="150"/>
      <c r="E565" s="150"/>
      <c r="F565" s="150"/>
      <c r="G565" s="150"/>
      <c r="H565" s="150"/>
      <c r="I565" s="150"/>
      <c r="J565" s="150"/>
    </row>
    <row r="566" spans="1:10" s="176" customFormat="1" ht="18">
      <c r="A566" s="273"/>
      <c r="B566" s="150"/>
      <c r="C566" s="150"/>
      <c r="D566" s="150"/>
      <c r="E566" s="150"/>
      <c r="F566" s="150"/>
      <c r="G566" s="150"/>
      <c r="H566" s="150"/>
      <c r="I566" s="150"/>
      <c r="J566" s="150"/>
    </row>
    <row r="567" spans="1:10" s="176" customFormat="1" ht="18">
      <c r="A567" s="273"/>
      <c r="B567" s="150"/>
      <c r="C567" s="150"/>
      <c r="D567" s="150"/>
      <c r="E567" s="150"/>
      <c r="F567" s="150"/>
      <c r="G567" s="150"/>
      <c r="H567" s="150"/>
      <c r="I567" s="150"/>
      <c r="J567" s="150"/>
    </row>
    <row r="568" spans="1:10" s="176" customFormat="1" ht="18">
      <c r="A568" s="273"/>
      <c r="B568" s="150"/>
      <c r="C568" s="150"/>
      <c r="D568" s="150"/>
      <c r="E568" s="150"/>
      <c r="F568" s="150"/>
      <c r="G568" s="150"/>
      <c r="H568" s="150"/>
      <c r="I568" s="150"/>
      <c r="J568" s="150"/>
    </row>
    <row r="569" spans="1:10" s="176" customFormat="1" ht="18">
      <c r="A569" s="273"/>
      <c r="B569" s="150"/>
      <c r="C569" s="150"/>
      <c r="D569" s="150"/>
      <c r="E569" s="150"/>
      <c r="F569" s="150"/>
      <c r="G569" s="150"/>
      <c r="H569" s="150"/>
      <c r="I569" s="150"/>
      <c r="J569" s="150"/>
    </row>
    <row r="570" spans="1:10" s="176" customFormat="1" ht="18">
      <c r="A570" s="273"/>
      <c r="B570" s="150"/>
      <c r="C570" s="150"/>
      <c r="D570" s="150"/>
      <c r="E570" s="150"/>
      <c r="F570" s="150"/>
      <c r="G570" s="150"/>
      <c r="H570" s="150"/>
      <c r="I570" s="150"/>
      <c r="J570" s="150"/>
    </row>
    <row r="571" spans="1:10" s="176" customFormat="1" ht="18">
      <c r="A571" s="273"/>
      <c r="B571" s="150"/>
      <c r="C571" s="150"/>
      <c r="D571" s="150"/>
      <c r="E571" s="150"/>
      <c r="F571" s="150"/>
      <c r="G571" s="150"/>
      <c r="H571" s="150"/>
      <c r="I571" s="150"/>
      <c r="J571" s="150"/>
    </row>
    <row r="572" spans="1:10" s="176" customFormat="1" ht="18">
      <c r="A572" s="273"/>
      <c r="B572" s="254"/>
      <c r="C572" s="150"/>
      <c r="D572" s="150"/>
      <c r="E572" s="150"/>
      <c r="F572" s="150"/>
      <c r="G572" s="150"/>
      <c r="H572" s="150"/>
      <c r="I572" s="150"/>
      <c r="J572" s="150"/>
    </row>
    <row r="573" spans="1:10" s="176" customFormat="1" ht="18">
      <c r="A573" s="273"/>
      <c r="B573" s="254"/>
      <c r="C573" s="150"/>
      <c r="D573" s="150"/>
      <c r="E573" s="150"/>
      <c r="F573" s="150"/>
      <c r="G573" s="150"/>
      <c r="H573" s="150"/>
      <c r="I573" s="150"/>
      <c r="J573" s="150"/>
    </row>
    <row r="574" spans="1:10" s="176" customFormat="1" ht="18">
      <c r="A574" s="273"/>
      <c r="B574" s="150"/>
      <c r="C574" s="150"/>
      <c r="D574" s="150"/>
      <c r="E574" s="150"/>
      <c r="F574" s="150"/>
      <c r="G574" s="150"/>
      <c r="H574" s="150"/>
      <c r="I574" s="150"/>
      <c r="J574" s="150"/>
    </row>
    <row r="575" spans="1:10" s="176" customFormat="1" ht="18">
      <c r="A575" s="273"/>
      <c r="B575" s="150"/>
      <c r="C575" s="150"/>
      <c r="D575" s="150"/>
      <c r="E575" s="150"/>
      <c r="F575" s="150"/>
      <c r="G575" s="150"/>
      <c r="H575" s="150"/>
      <c r="I575" s="150"/>
      <c r="J575" s="150"/>
    </row>
    <row r="576" spans="1:10" s="176" customFormat="1" ht="18">
      <c r="A576" s="273"/>
      <c r="B576" s="150"/>
      <c r="C576" s="150"/>
      <c r="D576" s="150"/>
      <c r="E576" s="150"/>
      <c r="F576" s="150"/>
      <c r="G576" s="150"/>
      <c r="H576" s="150"/>
      <c r="I576" s="150"/>
      <c r="J576" s="150"/>
    </row>
    <row r="577" spans="1:10" s="176" customFormat="1" ht="18">
      <c r="A577" s="273"/>
      <c r="B577" s="150"/>
      <c r="C577" s="150"/>
      <c r="D577" s="150"/>
      <c r="E577" s="150"/>
      <c r="F577" s="150"/>
      <c r="G577" s="150"/>
      <c r="H577" s="150"/>
      <c r="I577" s="150"/>
      <c r="J577" s="150"/>
    </row>
    <row r="578" spans="1:10" s="176" customFormat="1" ht="18">
      <c r="A578" s="273"/>
      <c r="B578" s="150"/>
      <c r="C578" s="150"/>
      <c r="D578" s="150"/>
      <c r="E578" s="150"/>
      <c r="F578" s="150"/>
      <c r="G578" s="150"/>
      <c r="H578" s="150"/>
      <c r="I578" s="150"/>
      <c r="J578" s="150"/>
    </row>
    <row r="579" spans="1:10" s="176" customFormat="1" ht="18">
      <c r="A579" s="273"/>
      <c r="B579" s="254"/>
      <c r="C579" s="150"/>
      <c r="D579" s="150"/>
      <c r="E579" s="150"/>
      <c r="F579" s="150"/>
      <c r="G579" s="150"/>
      <c r="H579" s="150"/>
      <c r="I579" s="150"/>
      <c r="J579" s="150"/>
    </row>
    <row r="580" spans="1:10" s="176" customFormat="1" ht="18">
      <c r="A580" s="150"/>
      <c r="B580" s="254"/>
      <c r="C580" s="150"/>
      <c r="D580" s="150"/>
      <c r="E580" s="150"/>
      <c r="F580" s="150"/>
      <c r="G580" s="150"/>
      <c r="H580" s="150"/>
      <c r="I580" s="150"/>
      <c r="J580" s="150"/>
    </row>
    <row r="581" spans="1:10" s="176" customFormat="1" ht="18">
      <c r="A581" s="150"/>
      <c r="B581" s="150"/>
      <c r="C581" s="150"/>
      <c r="D581" s="150"/>
      <c r="E581" s="150"/>
      <c r="F581" s="150"/>
      <c r="G581" s="150"/>
      <c r="H581" s="150"/>
      <c r="I581" s="150"/>
      <c r="J581" s="150"/>
    </row>
    <row r="582" spans="1:10" s="176" customFormat="1" ht="18">
      <c r="A582" s="273"/>
      <c r="B582" s="150"/>
      <c r="C582" s="150"/>
      <c r="D582" s="150"/>
      <c r="E582" s="150"/>
      <c r="F582" s="150"/>
      <c r="G582" s="150"/>
      <c r="H582" s="150"/>
      <c r="I582" s="150"/>
      <c r="J582" s="150"/>
    </row>
    <row r="583" spans="1:10" s="176" customFormat="1" ht="18">
      <c r="A583" s="273"/>
      <c r="B583" s="150"/>
      <c r="C583" s="150"/>
      <c r="D583" s="150"/>
      <c r="E583" s="150"/>
      <c r="F583" s="150"/>
      <c r="G583" s="150"/>
      <c r="H583" s="150"/>
      <c r="I583" s="150"/>
      <c r="J583" s="150"/>
    </row>
    <row r="584" spans="1:10" s="176" customFormat="1" ht="18">
      <c r="A584" s="273"/>
      <c r="B584" s="254"/>
      <c r="C584" s="150"/>
      <c r="D584" s="150"/>
      <c r="E584" s="150"/>
      <c r="F584" s="150"/>
      <c r="G584" s="150"/>
      <c r="H584" s="150"/>
      <c r="I584" s="150"/>
      <c r="J584" s="150"/>
    </row>
    <row r="585" spans="1:10" s="176" customFormat="1" ht="18">
      <c r="A585" s="273"/>
      <c r="B585" s="150"/>
      <c r="C585" s="150"/>
      <c r="D585" s="150"/>
      <c r="E585" s="150"/>
      <c r="F585" s="150"/>
      <c r="G585" s="150"/>
      <c r="H585" s="150"/>
      <c r="I585" s="150"/>
      <c r="J585" s="150"/>
    </row>
    <row r="586" spans="1:10" s="176" customFormat="1" ht="18">
      <c r="A586" s="273"/>
      <c r="B586" s="150"/>
      <c r="C586" s="150"/>
      <c r="D586" s="150"/>
      <c r="E586" s="150"/>
      <c r="F586" s="150"/>
      <c r="G586" s="150"/>
      <c r="H586" s="150"/>
      <c r="I586" s="150"/>
      <c r="J586" s="150"/>
    </row>
    <row r="587" spans="1:10" s="176" customFormat="1" ht="18">
      <c r="A587" s="273"/>
      <c r="B587" s="150"/>
      <c r="C587" s="150"/>
      <c r="D587" s="150"/>
      <c r="E587" s="150"/>
      <c r="F587" s="150"/>
      <c r="G587" s="150"/>
      <c r="H587" s="150"/>
      <c r="I587" s="150"/>
      <c r="J587" s="150"/>
    </row>
    <row r="588" spans="1:10" s="176" customFormat="1" ht="18">
      <c r="A588" s="273"/>
      <c r="B588" s="150"/>
      <c r="C588" s="150"/>
      <c r="D588" s="150"/>
      <c r="E588" s="150"/>
      <c r="F588" s="150"/>
      <c r="G588" s="150"/>
      <c r="H588" s="150"/>
      <c r="I588" s="150"/>
      <c r="J588" s="150"/>
    </row>
    <row r="589" spans="1:10" s="176" customFormat="1" ht="18">
      <c r="A589" s="273"/>
      <c r="B589" s="254"/>
      <c r="C589" s="150"/>
      <c r="D589" s="150"/>
      <c r="E589" s="150"/>
      <c r="F589" s="150"/>
      <c r="G589" s="150"/>
      <c r="H589" s="150"/>
      <c r="I589" s="150"/>
      <c r="J589" s="150"/>
    </row>
    <row r="590" spans="1:10" s="176" customFormat="1" ht="18">
      <c r="A590" s="150"/>
      <c r="B590" s="254"/>
      <c r="C590" s="150"/>
      <c r="D590" s="150"/>
      <c r="E590" s="150"/>
      <c r="F590" s="150"/>
      <c r="G590" s="150"/>
      <c r="H590" s="150"/>
      <c r="I590" s="150"/>
      <c r="J590" s="150"/>
    </row>
    <row r="591" spans="1:10" s="176" customFormat="1" ht="18">
      <c r="A591" s="150"/>
      <c r="B591" s="150"/>
      <c r="C591" s="150"/>
      <c r="D591" s="150"/>
      <c r="E591" s="150"/>
      <c r="F591" s="150"/>
      <c r="G591" s="150"/>
      <c r="H591" s="150"/>
      <c r="I591" s="150"/>
      <c r="J591" s="150"/>
    </row>
    <row r="592" spans="1:10" s="176" customFormat="1" ht="18">
      <c r="A592" s="273"/>
      <c r="B592" s="150"/>
      <c r="C592" s="150"/>
      <c r="D592" s="150"/>
      <c r="E592" s="150"/>
      <c r="F592" s="150"/>
      <c r="G592" s="150"/>
      <c r="H592" s="150"/>
      <c r="I592" s="150"/>
      <c r="J592" s="150"/>
    </row>
    <row r="593" spans="1:10" s="176" customFormat="1" ht="18">
      <c r="A593" s="150"/>
      <c r="B593" s="254"/>
      <c r="C593" s="150"/>
      <c r="D593" s="150"/>
      <c r="E593" s="150"/>
      <c r="F593" s="150"/>
      <c r="G593" s="150"/>
      <c r="H593" s="150"/>
      <c r="I593" s="150"/>
      <c r="J593" s="150"/>
    </row>
    <row r="594" spans="1:10" s="176" customFormat="1" ht="18">
      <c r="A594" s="150"/>
      <c r="B594" s="150"/>
      <c r="C594" s="150"/>
      <c r="D594" s="150"/>
      <c r="E594" s="150"/>
      <c r="F594" s="150"/>
      <c r="G594" s="150"/>
      <c r="H594" s="150"/>
      <c r="I594" s="150"/>
      <c r="J594" s="150"/>
    </row>
    <row r="595" spans="1:10" s="176" customFormat="1" ht="18">
      <c r="A595" s="150"/>
      <c r="B595" s="150"/>
      <c r="C595" s="150"/>
      <c r="D595" s="150"/>
      <c r="E595" s="150"/>
      <c r="F595" s="150"/>
      <c r="G595" s="150"/>
      <c r="H595" s="150"/>
      <c r="I595" s="150"/>
      <c r="J595" s="150"/>
    </row>
    <row r="596" spans="1:10" s="176" customFormat="1" ht="18">
      <c r="A596" s="150"/>
      <c r="B596" s="150"/>
      <c r="C596" s="150"/>
      <c r="D596" s="150"/>
      <c r="E596" s="150"/>
      <c r="F596" s="150"/>
      <c r="G596" s="150"/>
      <c r="H596" s="150"/>
      <c r="I596" s="150"/>
      <c r="J596" s="150"/>
    </row>
    <row r="597" spans="1:10" s="176" customFormat="1" ht="18">
      <c r="A597" s="150"/>
      <c r="B597" s="150"/>
      <c r="C597" s="150"/>
      <c r="D597" s="150"/>
      <c r="E597" s="150"/>
      <c r="F597" s="150"/>
      <c r="G597" s="150"/>
      <c r="H597" s="150"/>
      <c r="I597" s="150"/>
      <c r="J597" s="150"/>
    </row>
    <row r="598" spans="1:10" s="176" customFormat="1" ht="18">
      <c r="A598" s="150"/>
      <c r="B598" s="150"/>
      <c r="C598" s="150"/>
      <c r="D598" s="150"/>
      <c r="E598" s="150"/>
      <c r="F598" s="150"/>
      <c r="G598" s="150"/>
      <c r="H598" s="150"/>
      <c r="I598" s="150"/>
      <c r="J598" s="150"/>
    </row>
    <row r="599" spans="1:10" s="176" customFormat="1" ht="18">
      <c r="A599" s="150"/>
      <c r="B599" s="150"/>
      <c r="C599" s="150"/>
      <c r="D599" s="150"/>
      <c r="E599" s="150"/>
      <c r="F599" s="150"/>
      <c r="G599" s="150"/>
      <c r="H599" s="150"/>
      <c r="I599" s="150"/>
      <c r="J599" s="150"/>
    </row>
    <row r="600" spans="1:10" s="176" customFormat="1" ht="18">
      <c r="A600" s="150"/>
      <c r="B600" s="150"/>
      <c r="C600" s="150"/>
      <c r="D600" s="150"/>
      <c r="E600" s="150"/>
      <c r="F600" s="150"/>
      <c r="G600" s="150"/>
      <c r="H600" s="150"/>
      <c r="I600" s="150"/>
      <c r="J600" s="150"/>
    </row>
    <row r="601" spans="1:10" s="176" customFormat="1" ht="18">
      <c r="A601" s="150"/>
      <c r="B601" s="150"/>
      <c r="C601" s="150"/>
      <c r="D601" s="150"/>
      <c r="E601" s="150"/>
      <c r="F601" s="150"/>
      <c r="G601" s="150"/>
      <c r="H601" s="150"/>
      <c r="I601" s="150"/>
      <c r="J601" s="150"/>
    </row>
    <row r="602" spans="1:10" s="176" customFormat="1" ht="18">
      <c r="A602" s="150"/>
      <c r="B602" s="150"/>
      <c r="C602" s="150"/>
      <c r="D602" s="150"/>
      <c r="E602" s="150"/>
      <c r="F602" s="150"/>
      <c r="G602" s="150"/>
      <c r="H602" s="150"/>
      <c r="I602" s="150"/>
      <c r="J602" s="150"/>
    </row>
    <row r="603" spans="1:10" s="176" customFormat="1" ht="18">
      <c r="A603" s="150"/>
      <c r="B603" s="150"/>
      <c r="C603" s="150"/>
      <c r="D603" s="150"/>
      <c r="E603" s="150"/>
      <c r="F603" s="150"/>
      <c r="G603" s="150"/>
      <c r="H603" s="150"/>
      <c r="I603" s="150"/>
      <c r="J603" s="150"/>
    </row>
    <row r="604" spans="1:10" s="176" customFormat="1" ht="18">
      <c r="A604" s="150"/>
      <c r="B604" s="150"/>
      <c r="C604" s="150"/>
      <c r="D604" s="150"/>
      <c r="E604" s="150"/>
      <c r="F604" s="150"/>
      <c r="G604" s="150"/>
      <c r="H604" s="150"/>
      <c r="I604" s="150"/>
      <c r="J604" s="150"/>
    </row>
    <row r="605" spans="1:10" s="176" customFormat="1" ht="18">
      <c r="A605" s="150"/>
      <c r="B605" s="150"/>
      <c r="C605" s="150"/>
      <c r="D605" s="150"/>
      <c r="E605" s="150"/>
      <c r="F605" s="150"/>
      <c r="G605" s="150"/>
      <c r="H605" s="150"/>
      <c r="I605" s="150"/>
      <c r="J605" s="150"/>
    </row>
    <row r="606" spans="1:10" s="176" customFormat="1" ht="18">
      <c r="A606" s="150"/>
      <c r="B606" s="150"/>
      <c r="C606" s="150"/>
      <c r="D606" s="150"/>
      <c r="E606" s="150"/>
      <c r="F606" s="150"/>
      <c r="G606" s="150"/>
      <c r="H606" s="150"/>
      <c r="I606" s="150"/>
      <c r="J606" s="150"/>
    </row>
    <row r="607" spans="1:10" s="176" customFormat="1" ht="18">
      <c r="A607" s="150"/>
      <c r="B607" s="150"/>
      <c r="C607" s="150"/>
      <c r="D607" s="150"/>
      <c r="E607" s="150"/>
      <c r="F607" s="150"/>
      <c r="G607" s="150"/>
      <c r="H607" s="150"/>
      <c r="I607" s="150"/>
      <c r="J607" s="150"/>
    </row>
    <row r="608" spans="1:10" s="176" customFormat="1" ht="18">
      <c r="A608" s="150"/>
      <c r="B608" s="150"/>
      <c r="C608" s="150"/>
      <c r="D608" s="150"/>
      <c r="E608" s="150"/>
      <c r="F608" s="150"/>
      <c r="G608" s="150"/>
      <c r="H608" s="150"/>
      <c r="I608" s="150"/>
      <c r="J608" s="150"/>
    </row>
    <row r="609" spans="1:10" s="176" customFormat="1" ht="18">
      <c r="A609" s="150"/>
      <c r="B609" s="150"/>
      <c r="C609" s="150"/>
      <c r="D609" s="150"/>
      <c r="E609" s="150"/>
      <c r="F609" s="150"/>
      <c r="G609" s="150"/>
      <c r="H609" s="150"/>
      <c r="I609" s="150"/>
      <c r="J609" s="150"/>
    </row>
    <row r="610" spans="1:10" s="176" customFormat="1" ht="18">
      <c r="A610" s="150"/>
      <c r="B610" s="150"/>
      <c r="C610" s="150"/>
      <c r="D610" s="150"/>
      <c r="E610" s="150"/>
      <c r="F610" s="150"/>
      <c r="G610" s="150"/>
      <c r="H610" s="150"/>
      <c r="I610" s="150"/>
      <c r="J610" s="150"/>
    </row>
    <row r="611" spans="1:10" s="176" customFormat="1" ht="18">
      <c r="A611" s="150"/>
      <c r="B611" s="150"/>
      <c r="C611" s="150"/>
      <c r="D611" s="150"/>
      <c r="E611" s="150"/>
      <c r="F611" s="150"/>
      <c r="G611" s="150"/>
      <c r="H611" s="150"/>
      <c r="I611" s="150"/>
      <c r="J611" s="150"/>
    </row>
    <row r="612" spans="1:10" s="176" customFormat="1" ht="18">
      <c r="A612" s="150"/>
      <c r="B612" s="150"/>
      <c r="C612" s="150"/>
      <c r="D612" s="150"/>
      <c r="E612" s="150"/>
      <c r="F612" s="150"/>
      <c r="G612" s="150"/>
      <c r="H612" s="150"/>
      <c r="I612" s="150"/>
      <c r="J612" s="150"/>
    </row>
    <row r="613" spans="1:10" s="176" customFormat="1" ht="18">
      <c r="A613" s="150"/>
      <c r="B613" s="150"/>
      <c r="C613" s="150"/>
      <c r="D613" s="150"/>
      <c r="E613" s="150"/>
      <c r="F613" s="150"/>
      <c r="G613" s="150"/>
      <c r="H613" s="150"/>
      <c r="I613" s="150"/>
      <c r="J613" s="150"/>
    </row>
    <row r="614" spans="1:10" s="176" customFormat="1" ht="18">
      <c r="A614" s="150"/>
      <c r="B614" s="150"/>
      <c r="C614" s="150"/>
      <c r="D614" s="150"/>
      <c r="E614" s="150"/>
      <c r="F614" s="150"/>
      <c r="G614" s="150"/>
      <c r="H614" s="150"/>
      <c r="I614" s="150"/>
      <c r="J614" s="150"/>
    </row>
    <row r="615" spans="1:10" s="176" customFormat="1" ht="18">
      <c r="A615" s="150"/>
      <c r="B615" s="150"/>
      <c r="C615" s="150"/>
      <c r="D615" s="150"/>
      <c r="E615" s="150"/>
      <c r="F615" s="150"/>
      <c r="G615" s="150"/>
      <c r="H615" s="150"/>
      <c r="I615" s="150"/>
      <c r="J615" s="150"/>
    </row>
    <row r="616" spans="1:10" s="176" customFormat="1" ht="18">
      <c r="A616" s="150"/>
      <c r="B616" s="150"/>
      <c r="C616" s="150"/>
      <c r="D616" s="150"/>
      <c r="E616" s="150"/>
      <c r="F616" s="150"/>
      <c r="G616" s="150"/>
      <c r="H616" s="150"/>
      <c r="I616" s="150"/>
      <c r="J616" s="150"/>
    </row>
    <row r="617" spans="1:10" s="176" customFormat="1" ht="18">
      <c r="A617" s="150"/>
      <c r="B617" s="150"/>
      <c r="C617" s="150"/>
      <c r="D617" s="150"/>
      <c r="E617" s="150"/>
      <c r="F617" s="150"/>
      <c r="G617" s="150"/>
      <c r="H617" s="150"/>
      <c r="I617" s="150"/>
      <c r="J617" s="150"/>
    </row>
    <row r="618" spans="1:10" s="176" customFormat="1" ht="18">
      <c r="A618" s="150"/>
      <c r="B618" s="150"/>
      <c r="C618" s="150"/>
      <c r="D618" s="150"/>
      <c r="E618" s="150"/>
      <c r="F618" s="150"/>
      <c r="G618" s="150"/>
      <c r="H618" s="150"/>
      <c r="I618" s="150"/>
      <c r="J618" s="150"/>
    </row>
    <row r="619" spans="1:10" s="176" customFormat="1" ht="18">
      <c r="A619" s="150"/>
      <c r="B619" s="150"/>
      <c r="C619" s="150"/>
      <c r="D619" s="150"/>
      <c r="E619" s="150"/>
      <c r="F619" s="150"/>
      <c r="G619" s="150"/>
      <c r="H619" s="150"/>
      <c r="I619" s="150"/>
      <c r="J619" s="150"/>
    </row>
    <row r="620" spans="1:10" s="176" customFormat="1" ht="18">
      <c r="A620" s="150"/>
      <c r="B620" s="150"/>
      <c r="C620" s="150"/>
      <c r="D620" s="150"/>
      <c r="E620" s="150"/>
      <c r="F620" s="150"/>
      <c r="G620" s="150"/>
      <c r="H620" s="150"/>
      <c r="I620" s="150"/>
      <c r="J620" s="150"/>
    </row>
    <row r="621" spans="1:10" s="176" customFormat="1" ht="18">
      <c r="A621" s="150"/>
      <c r="B621" s="150"/>
      <c r="C621" s="150"/>
      <c r="D621" s="150"/>
      <c r="E621" s="150"/>
      <c r="F621" s="150"/>
      <c r="G621" s="150"/>
      <c r="H621" s="150"/>
      <c r="I621" s="150"/>
      <c r="J621" s="150"/>
    </row>
    <row r="622" spans="1:10" s="176" customFormat="1" ht="18">
      <c r="A622" s="150"/>
      <c r="B622" s="150"/>
      <c r="C622" s="150"/>
      <c r="D622" s="150"/>
      <c r="E622" s="150"/>
      <c r="F622" s="150"/>
      <c r="G622" s="150"/>
      <c r="H622" s="150"/>
      <c r="I622" s="150"/>
      <c r="J622" s="150"/>
    </row>
    <row r="623" spans="1:10" s="176" customFormat="1" ht="18">
      <c r="A623" s="274"/>
      <c r="B623" s="150"/>
      <c r="C623" s="150"/>
      <c r="D623" s="150"/>
      <c r="E623" s="150"/>
      <c r="F623" s="150"/>
      <c r="G623" s="150"/>
      <c r="H623" s="150"/>
      <c r="I623" s="150"/>
      <c r="J623" s="150"/>
    </row>
    <row r="624" spans="1:10" s="176" customFormat="1" ht="18">
      <c r="A624" s="150"/>
      <c r="B624" s="274"/>
      <c r="C624" s="274"/>
      <c r="D624" s="274"/>
      <c r="E624" s="274"/>
      <c r="F624" s="274"/>
      <c r="G624" s="274"/>
      <c r="H624" s="274"/>
      <c r="I624" s="274"/>
      <c r="J624" s="274"/>
    </row>
    <row r="625" spans="1:10" s="176" customFormat="1" ht="18">
      <c r="A625" s="274"/>
      <c r="B625" s="150"/>
      <c r="C625" s="150"/>
      <c r="D625" s="150"/>
      <c r="E625" s="150"/>
      <c r="F625" s="150"/>
      <c r="G625" s="150"/>
      <c r="H625" s="150"/>
      <c r="I625" s="150"/>
      <c r="J625" s="150"/>
    </row>
    <row r="626" spans="1:10" s="176" customFormat="1" ht="18">
      <c r="A626" s="150"/>
      <c r="B626" s="274"/>
      <c r="C626" s="274"/>
      <c r="D626" s="274"/>
      <c r="E626" s="274"/>
      <c r="F626" s="274"/>
      <c r="G626" s="274"/>
      <c r="H626" s="274"/>
      <c r="I626" s="274"/>
      <c r="J626" s="274"/>
    </row>
    <row r="627" spans="1:10" s="176" customFormat="1" ht="18">
      <c r="A627" s="150"/>
      <c r="B627" s="150"/>
      <c r="C627" s="150"/>
      <c r="D627" s="150"/>
      <c r="E627" s="150"/>
      <c r="F627" s="150"/>
      <c r="G627" s="150"/>
      <c r="H627" s="150"/>
      <c r="I627" s="150"/>
      <c r="J627" s="150"/>
    </row>
    <row r="628" spans="1:10" s="176" customFormat="1" ht="18">
      <c r="A628" s="150"/>
      <c r="B628" s="150"/>
      <c r="C628" s="150"/>
      <c r="D628" s="150"/>
      <c r="E628" s="150"/>
      <c r="F628" s="150"/>
      <c r="G628" s="150"/>
      <c r="H628" s="150"/>
      <c r="I628" s="150"/>
      <c r="J628" s="150"/>
    </row>
    <row r="629" spans="1:10" s="176" customFormat="1" ht="18">
      <c r="A629" s="150"/>
      <c r="B629" s="150"/>
      <c r="C629" s="150"/>
      <c r="D629" s="150"/>
      <c r="E629" s="150"/>
      <c r="F629" s="150"/>
      <c r="G629" s="150"/>
      <c r="H629" s="150"/>
      <c r="I629" s="150"/>
      <c r="J629" s="150"/>
    </row>
    <row r="630" spans="1:10" s="176" customFormat="1" ht="18">
      <c r="A630" s="150"/>
      <c r="B630" s="150"/>
      <c r="C630" s="150"/>
      <c r="D630" s="150"/>
      <c r="E630" s="150"/>
      <c r="F630" s="150"/>
      <c r="G630" s="150"/>
      <c r="H630" s="150"/>
      <c r="I630" s="150"/>
      <c r="J630" s="150"/>
    </row>
    <row r="631" spans="1:10" s="176" customFormat="1" ht="18">
      <c r="A631" s="150"/>
      <c r="B631" s="150"/>
      <c r="C631" s="150"/>
      <c r="D631" s="150"/>
      <c r="E631" s="150"/>
      <c r="F631" s="150"/>
      <c r="G631" s="150"/>
      <c r="H631" s="150"/>
      <c r="I631" s="150"/>
      <c r="J631" s="150"/>
    </row>
    <row r="632" spans="1:10" s="176" customFormat="1" ht="18">
      <c r="A632" s="150"/>
      <c r="B632" s="150"/>
      <c r="C632" s="150"/>
      <c r="D632" s="150"/>
      <c r="E632" s="150"/>
      <c r="F632" s="150"/>
      <c r="G632" s="150"/>
      <c r="H632" s="150"/>
      <c r="I632" s="150"/>
      <c r="J632" s="150"/>
    </row>
    <row r="633" spans="1:10" s="176" customFormat="1" ht="18">
      <c r="A633" s="150"/>
      <c r="B633" s="150"/>
      <c r="C633" s="150"/>
      <c r="D633" s="150"/>
      <c r="E633" s="150"/>
      <c r="F633" s="150"/>
      <c r="G633" s="150"/>
      <c r="H633" s="150"/>
      <c r="I633" s="150"/>
      <c r="J633" s="150"/>
    </row>
    <row r="634" spans="1:10" s="176" customFormat="1" ht="18">
      <c r="A634" s="150"/>
      <c r="B634" s="150"/>
      <c r="C634" s="150"/>
      <c r="D634" s="150"/>
      <c r="E634" s="150"/>
      <c r="F634" s="150"/>
      <c r="G634" s="150"/>
      <c r="H634" s="150"/>
      <c r="I634" s="150"/>
      <c r="J634" s="150"/>
    </row>
    <row r="635" spans="1:10" s="176" customFormat="1" ht="18">
      <c r="A635" s="150"/>
      <c r="B635" s="150"/>
      <c r="C635" s="150"/>
      <c r="D635" s="150"/>
      <c r="E635" s="150"/>
      <c r="F635" s="150"/>
      <c r="G635" s="150"/>
      <c r="H635" s="150"/>
      <c r="I635" s="150"/>
      <c r="J635" s="150"/>
    </row>
    <row r="636" spans="1:10" s="176" customFormat="1" ht="18">
      <c r="A636" s="150"/>
      <c r="B636" s="150"/>
      <c r="C636" s="150"/>
      <c r="D636" s="150"/>
      <c r="E636" s="150"/>
      <c r="F636" s="150"/>
      <c r="G636" s="150"/>
      <c r="H636" s="150"/>
      <c r="I636" s="150"/>
      <c r="J636" s="150"/>
    </row>
    <row r="637" spans="1:10" s="176" customFormat="1" ht="18">
      <c r="A637" s="150"/>
      <c r="B637" s="150"/>
      <c r="C637" s="150"/>
      <c r="D637" s="150"/>
      <c r="E637" s="150"/>
      <c r="F637" s="150"/>
      <c r="G637" s="150"/>
      <c r="H637" s="150"/>
      <c r="I637" s="150"/>
      <c r="J637" s="150"/>
    </row>
    <row r="638" spans="1:10" s="176" customFormat="1" ht="18">
      <c r="A638" s="150"/>
      <c r="B638" s="150"/>
      <c r="C638" s="150"/>
      <c r="D638" s="150"/>
      <c r="E638" s="150"/>
      <c r="F638" s="150"/>
      <c r="G638" s="150"/>
      <c r="H638" s="150"/>
      <c r="I638" s="150"/>
      <c r="J638" s="150"/>
    </row>
    <row r="639" spans="1:10" s="176" customFormat="1" ht="18">
      <c r="A639" s="150"/>
      <c r="B639" s="150"/>
      <c r="C639" s="150"/>
      <c r="D639" s="150"/>
      <c r="E639" s="150"/>
      <c r="F639" s="150"/>
      <c r="G639" s="150"/>
      <c r="H639" s="150"/>
      <c r="I639" s="150"/>
      <c r="J639" s="150"/>
    </row>
    <row r="640" spans="1:10" s="176" customFormat="1" ht="18">
      <c r="A640" s="150"/>
      <c r="B640" s="150"/>
      <c r="C640" s="150"/>
      <c r="D640" s="150"/>
      <c r="E640" s="150"/>
      <c r="F640" s="150"/>
      <c r="G640" s="150"/>
      <c r="H640" s="150"/>
      <c r="I640" s="150"/>
      <c r="J640" s="150"/>
    </row>
    <row r="641" spans="1:10" s="176" customFormat="1" ht="18">
      <c r="A641" s="150"/>
      <c r="B641" s="150"/>
      <c r="C641" s="150"/>
      <c r="D641" s="150"/>
      <c r="E641" s="150"/>
      <c r="F641" s="150"/>
      <c r="G641" s="150"/>
      <c r="H641" s="150"/>
      <c r="I641" s="150"/>
      <c r="J641" s="150"/>
    </row>
    <row r="642" spans="1:10" s="176" customFormat="1" ht="18">
      <c r="A642" s="150"/>
      <c r="B642" s="150"/>
      <c r="C642" s="150"/>
      <c r="D642" s="150"/>
      <c r="E642" s="150"/>
      <c r="F642" s="150"/>
      <c r="G642" s="150"/>
      <c r="H642" s="150"/>
      <c r="I642" s="150"/>
      <c r="J642" s="150"/>
    </row>
    <row r="643" spans="1:10" s="176" customFormat="1" ht="18">
      <c r="A643" s="150"/>
      <c r="B643" s="150"/>
      <c r="C643" s="150"/>
      <c r="D643" s="150"/>
      <c r="E643" s="150"/>
      <c r="F643" s="150"/>
      <c r="G643" s="150"/>
      <c r="H643" s="150"/>
      <c r="I643" s="150"/>
      <c r="J643" s="150"/>
    </row>
    <row r="644" spans="1:10" s="176" customFormat="1" ht="18">
      <c r="A644" s="150"/>
      <c r="B644" s="150"/>
      <c r="C644" s="150"/>
      <c r="D644" s="150"/>
      <c r="E644" s="150"/>
      <c r="F644" s="150"/>
      <c r="G644" s="150"/>
      <c r="H644" s="150"/>
      <c r="I644" s="150"/>
      <c r="J644" s="150"/>
    </row>
    <row r="645" spans="1:10" s="176" customFormat="1" ht="18">
      <c r="A645" s="150"/>
      <c r="B645" s="150"/>
      <c r="C645" s="150"/>
      <c r="D645" s="150"/>
      <c r="E645" s="150"/>
      <c r="F645" s="150"/>
      <c r="G645" s="150"/>
      <c r="H645" s="150"/>
      <c r="I645" s="150"/>
      <c r="J645" s="150"/>
    </row>
    <row r="646" spans="1:10" s="176" customFormat="1" ht="18">
      <c r="A646" s="150"/>
      <c r="B646" s="150"/>
      <c r="C646" s="150"/>
      <c r="D646" s="150"/>
      <c r="E646" s="150"/>
      <c r="F646" s="150"/>
      <c r="G646" s="150"/>
      <c r="H646" s="150"/>
      <c r="I646" s="150"/>
      <c r="J646" s="150"/>
    </row>
    <row r="647" spans="1:10" s="176" customFormat="1" ht="18">
      <c r="A647" s="150"/>
      <c r="B647" s="150"/>
      <c r="C647" s="150"/>
      <c r="D647" s="150"/>
      <c r="E647" s="150"/>
      <c r="F647" s="150"/>
      <c r="G647" s="150"/>
      <c r="H647" s="150"/>
      <c r="I647" s="150"/>
      <c r="J647" s="150"/>
    </row>
    <row r="648" spans="1:10" s="176" customFormat="1" ht="18">
      <c r="A648" s="150"/>
      <c r="B648" s="150"/>
      <c r="C648" s="150"/>
      <c r="D648" s="150"/>
      <c r="E648" s="150"/>
      <c r="F648" s="150"/>
      <c r="G648" s="150"/>
      <c r="H648" s="150"/>
      <c r="I648" s="150"/>
      <c r="J648" s="150"/>
    </row>
    <row r="649" spans="1:10" s="176" customFormat="1" ht="18">
      <c r="A649" s="150"/>
      <c r="B649" s="150"/>
      <c r="C649" s="150"/>
      <c r="D649" s="150"/>
      <c r="E649" s="150"/>
      <c r="F649" s="150"/>
      <c r="G649" s="150"/>
      <c r="H649" s="150"/>
      <c r="I649" s="150"/>
      <c r="J649" s="150"/>
    </row>
    <row r="650" spans="1:10" s="176" customFormat="1" ht="18">
      <c r="A650" s="150"/>
      <c r="B650" s="150"/>
      <c r="C650" s="150"/>
      <c r="D650" s="150"/>
      <c r="E650" s="150"/>
      <c r="F650" s="150"/>
      <c r="G650" s="150"/>
      <c r="H650" s="150"/>
      <c r="I650" s="150"/>
      <c r="J650" s="150"/>
    </row>
    <row r="651" spans="1:10" s="176" customFormat="1" ht="18">
      <c r="A651" s="150"/>
      <c r="B651" s="150"/>
      <c r="C651" s="150"/>
      <c r="D651" s="150"/>
      <c r="E651" s="150"/>
      <c r="F651" s="150"/>
      <c r="G651" s="150"/>
      <c r="H651" s="150"/>
      <c r="I651" s="150"/>
      <c r="J651" s="150"/>
    </row>
    <row r="652" spans="1:10" s="176" customFormat="1" ht="18">
      <c r="A652" s="150"/>
      <c r="B652" s="150"/>
      <c r="C652" s="150"/>
      <c r="D652" s="150"/>
      <c r="E652" s="150"/>
      <c r="F652" s="150"/>
      <c r="G652" s="150"/>
      <c r="H652" s="150"/>
      <c r="I652" s="150"/>
      <c r="J652" s="150"/>
    </row>
    <row r="653" spans="1:10" s="176" customFormat="1" ht="18">
      <c r="A653" s="150"/>
      <c r="B653" s="150"/>
      <c r="C653" s="150"/>
      <c r="D653" s="150"/>
      <c r="E653" s="150"/>
      <c r="F653" s="150"/>
      <c r="G653" s="150"/>
      <c r="H653" s="150"/>
      <c r="I653" s="150"/>
      <c r="J653" s="150"/>
    </row>
    <row r="654" spans="1:10" s="176" customFormat="1" ht="18">
      <c r="A654" s="150"/>
      <c r="B654" s="150"/>
      <c r="C654" s="150"/>
      <c r="D654" s="150"/>
      <c r="E654" s="150"/>
      <c r="F654" s="150"/>
      <c r="G654" s="150"/>
      <c r="H654" s="150"/>
      <c r="I654" s="150"/>
      <c r="J654" s="150"/>
    </row>
    <row r="655" spans="1:10" s="176" customFormat="1" ht="18">
      <c r="A655" s="150"/>
      <c r="B655" s="150"/>
      <c r="C655" s="150"/>
      <c r="D655" s="150"/>
      <c r="E655" s="150"/>
      <c r="F655" s="150"/>
      <c r="G655" s="150"/>
      <c r="H655" s="150"/>
      <c r="I655" s="150"/>
      <c r="J655" s="150"/>
    </row>
    <row r="656" spans="1:10" s="176" customFormat="1" ht="18">
      <c r="A656" s="150"/>
      <c r="B656" s="150"/>
      <c r="C656" s="150"/>
      <c r="D656" s="150"/>
      <c r="E656" s="150"/>
      <c r="F656" s="150"/>
      <c r="G656" s="150"/>
      <c r="H656" s="150"/>
      <c r="I656" s="150"/>
      <c r="J656" s="150"/>
    </row>
    <row r="657" spans="1:10" s="176" customFormat="1" ht="18">
      <c r="A657" s="150"/>
      <c r="B657" s="150"/>
      <c r="C657" s="150"/>
      <c r="D657" s="150"/>
      <c r="E657" s="150"/>
      <c r="F657" s="150"/>
      <c r="G657" s="150"/>
      <c r="H657" s="150"/>
      <c r="I657" s="150"/>
      <c r="J657" s="150"/>
    </row>
    <row r="658" spans="2:10" ht="18">
      <c r="B658" s="150"/>
      <c r="C658" s="150"/>
      <c r="D658" s="150"/>
      <c r="E658" s="150"/>
      <c r="F658" s="150"/>
      <c r="G658" s="150"/>
      <c r="H658" s="150"/>
      <c r="I658" s="150"/>
      <c r="J658" s="150"/>
    </row>
  </sheetData>
  <mergeCells count="125">
    <mergeCell ref="B296:J296"/>
    <mergeCell ref="E299:F299"/>
    <mergeCell ref="E304:F304"/>
    <mergeCell ref="G305:H305"/>
    <mergeCell ref="E298:F298"/>
    <mergeCell ref="G298:H298"/>
    <mergeCell ref="G304:H304"/>
    <mergeCell ref="B282:C282"/>
    <mergeCell ref="D282:E282"/>
    <mergeCell ref="B283:C283"/>
    <mergeCell ref="D283:E283"/>
    <mergeCell ref="F283:G283"/>
    <mergeCell ref="B284:C284"/>
    <mergeCell ref="D284:E284"/>
    <mergeCell ref="B288:J288"/>
    <mergeCell ref="B291:J291"/>
    <mergeCell ref="B279:C279"/>
    <mergeCell ref="D279:E279"/>
    <mergeCell ref="F279:G279"/>
    <mergeCell ref="B281:C281"/>
    <mergeCell ref="D281:E281"/>
    <mergeCell ref="B249:I249"/>
    <mergeCell ref="B254:I254"/>
    <mergeCell ref="B275:J275"/>
    <mergeCell ref="B277:I277"/>
    <mergeCell ref="B217:I217"/>
    <mergeCell ref="B218:I218"/>
    <mergeCell ref="B223:J223"/>
    <mergeCell ref="B239:I239"/>
    <mergeCell ref="E204:F204"/>
    <mergeCell ref="G204:I204"/>
    <mergeCell ref="B215:I215"/>
    <mergeCell ref="B216:I216"/>
    <mergeCell ref="M176:S176"/>
    <mergeCell ref="B181:J181"/>
    <mergeCell ref="B186:J186"/>
    <mergeCell ref="B194:J194"/>
    <mergeCell ref="B176:J176"/>
    <mergeCell ref="B86:J86"/>
    <mergeCell ref="B91:J91"/>
    <mergeCell ref="B155:J155"/>
    <mergeCell ref="B160:J160"/>
    <mergeCell ref="I69:J69"/>
    <mergeCell ref="B71:J71"/>
    <mergeCell ref="B76:J76"/>
    <mergeCell ref="B81:J81"/>
    <mergeCell ref="H40:J40"/>
    <mergeCell ref="B41:J41"/>
    <mergeCell ref="B43:J43"/>
    <mergeCell ref="B45:J45"/>
    <mergeCell ref="B38:G38"/>
    <mergeCell ref="H38:J38"/>
    <mergeCell ref="B39:G39"/>
    <mergeCell ref="H39:J39"/>
    <mergeCell ref="B29:G29"/>
    <mergeCell ref="H29:J29"/>
    <mergeCell ref="B30:G30"/>
    <mergeCell ref="B31:G31"/>
    <mergeCell ref="B27:G27"/>
    <mergeCell ref="H27:J27"/>
    <mergeCell ref="B28:G28"/>
    <mergeCell ref="H28:J28"/>
    <mergeCell ref="B25:G25"/>
    <mergeCell ref="H25:J25"/>
    <mergeCell ref="B26:G26"/>
    <mergeCell ref="H26:J26"/>
    <mergeCell ref="C23:G23"/>
    <mergeCell ref="H23:J23"/>
    <mergeCell ref="B24:G24"/>
    <mergeCell ref="H24:J24"/>
    <mergeCell ref="C21:G21"/>
    <mergeCell ref="H21:J21"/>
    <mergeCell ref="C22:G22"/>
    <mergeCell ref="H22:J22"/>
    <mergeCell ref="H18:J18"/>
    <mergeCell ref="C19:G19"/>
    <mergeCell ref="H19:J19"/>
    <mergeCell ref="C20:G20"/>
    <mergeCell ref="H20:J20"/>
    <mergeCell ref="C18:G18"/>
    <mergeCell ref="H35:J35"/>
    <mergeCell ref="B36:G36"/>
    <mergeCell ref="H36:J36"/>
    <mergeCell ref="B37:G37"/>
    <mergeCell ref="H37:J37"/>
    <mergeCell ref="B35:G35"/>
    <mergeCell ref="B165:J165"/>
    <mergeCell ref="B167:J167"/>
    <mergeCell ref="B169:J169"/>
    <mergeCell ref="B96:J96"/>
    <mergeCell ref="B171:J171"/>
    <mergeCell ref="B12:J12"/>
    <mergeCell ref="B14:J14"/>
    <mergeCell ref="B16:G16"/>
    <mergeCell ref="H16:J16"/>
    <mergeCell ref="B32:G32"/>
    <mergeCell ref="H32:J32"/>
    <mergeCell ref="H33:J33"/>
    <mergeCell ref="B34:G34"/>
    <mergeCell ref="H34:J34"/>
    <mergeCell ref="B312:C312"/>
    <mergeCell ref="D312:E312"/>
    <mergeCell ref="F312:G312"/>
    <mergeCell ref="D313:E313"/>
    <mergeCell ref="F313:G313"/>
    <mergeCell ref="D314:E314"/>
    <mergeCell ref="F314:G314"/>
    <mergeCell ref="D315:E315"/>
    <mergeCell ref="F315:G315"/>
    <mergeCell ref="D316:E316"/>
    <mergeCell ref="F316:G316"/>
    <mergeCell ref="B318:C318"/>
    <mergeCell ref="D318:E318"/>
    <mergeCell ref="F318:G318"/>
    <mergeCell ref="B319:C319"/>
    <mergeCell ref="D319:E319"/>
    <mergeCell ref="F319:G319"/>
    <mergeCell ref="B320:C320"/>
    <mergeCell ref="D320:E320"/>
    <mergeCell ref="F320:G320"/>
    <mergeCell ref="B353:J353"/>
    <mergeCell ref="B321:C321"/>
    <mergeCell ref="D321:E321"/>
    <mergeCell ref="B326:J326"/>
    <mergeCell ref="B348:J348"/>
  </mergeCells>
  <printOptions/>
  <pageMargins left="0.53" right="0" top="0.61" bottom="0.38" header="0" footer="0"/>
  <pageSetup firstPageNumber="6" useFirstPageNumber="1" horizontalDpi="600" verticalDpi="600" orientation="portrait" paperSize="9" scale="52" r:id="rId1"/>
  <headerFooter alignWithMargins="0">
    <oddFooter>&amp;CPage &amp;P</oddFooter>
  </headerFooter>
  <rowBreaks count="7" manualBreakCount="7">
    <brk id="65" max="9" man="1"/>
    <brk id="98" max="9" man="1"/>
    <brk id="149" max="9" man="1"/>
    <brk id="188" max="9" man="1"/>
    <brk id="225" max="9" man="1"/>
    <brk id="267" max="9" man="1"/>
    <brk id="32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wzleang</dc:creator>
  <cp:keywords/>
  <dc:description/>
  <cp:lastModifiedBy>wzleang</cp:lastModifiedBy>
  <cp:lastPrinted>2010-11-29T09:13:50Z</cp:lastPrinted>
  <dcterms:created xsi:type="dcterms:W3CDTF">2010-11-12T03:31:16Z</dcterms:created>
  <dcterms:modified xsi:type="dcterms:W3CDTF">2010-11-29T09:14:01Z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